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Štefan\OneDrive\Plocha\"/>
    </mc:Choice>
  </mc:AlternateContent>
  <bookViews>
    <workbookView xWindow="0" yWindow="0" windowWidth="0" windowHeight="0"/>
  </bookViews>
  <sheets>
    <sheet name="Rekapitulace stavby" sheetId="1" r:id="rId1"/>
    <sheet name="01 - SO-03 Rekonstrukce v..." sheetId="2" r:id="rId2"/>
    <sheet name="02 - SO-03 Rekonstrukce v..." sheetId="3" r:id="rId3"/>
    <sheet name="03 - SO-03 Rekonstrukce v..." sheetId="4" r:id="rId4"/>
    <sheet name="04 - SO-03 Rekonstrukce V..." sheetId="5" r:id="rId5"/>
    <sheet name="05 - SO-03 Rekonstrukce v..." sheetId="6" r:id="rId6"/>
    <sheet name="06 - SO-03 Rekonstrukce v..." sheetId="7" r:id="rId7"/>
    <sheet name="07 - SO-03 Rekonstrukce v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SO-03 Rekonstrukce v...'!$C$86:$K$180</definedName>
    <definedName name="_xlnm.Print_Area" localSheetId="1">'01 - SO-03 Rekonstrukce v...'!$C$4:$J$39,'01 - SO-03 Rekonstrukce v...'!$C$45:$J$68,'01 - SO-03 Rekonstrukce v...'!$C$74:$K$180</definedName>
    <definedName name="_xlnm.Print_Titles" localSheetId="1">'01 - SO-03 Rekonstrukce v...'!$86:$86</definedName>
    <definedName name="_xlnm._FilterDatabase" localSheetId="2" hidden="1">'02 - SO-03 Rekonstrukce v...'!$C$86:$K$198</definedName>
    <definedName name="_xlnm.Print_Area" localSheetId="2">'02 - SO-03 Rekonstrukce v...'!$C$4:$J$39,'02 - SO-03 Rekonstrukce v...'!$C$45:$J$68,'02 - SO-03 Rekonstrukce v...'!$C$74:$K$198</definedName>
    <definedName name="_xlnm.Print_Titles" localSheetId="2">'02 - SO-03 Rekonstrukce v...'!$86:$86</definedName>
    <definedName name="_xlnm._FilterDatabase" localSheetId="3" hidden="1">'03 - SO-03 Rekonstrukce v...'!$C$86:$K$192</definedName>
    <definedName name="_xlnm.Print_Area" localSheetId="3">'03 - SO-03 Rekonstrukce v...'!$C$4:$J$39,'03 - SO-03 Rekonstrukce v...'!$C$45:$J$68,'03 - SO-03 Rekonstrukce v...'!$C$74:$K$192</definedName>
    <definedName name="_xlnm.Print_Titles" localSheetId="3">'03 - SO-03 Rekonstrukce v...'!$86:$86</definedName>
    <definedName name="_xlnm._FilterDatabase" localSheetId="4" hidden="1">'04 - SO-03 Rekonstrukce V...'!$C$85:$K$175</definedName>
    <definedName name="_xlnm.Print_Area" localSheetId="4">'04 - SO-03 Rekonstrukce V...'!$C$4:$J$39,'04 - SO-03 Rekonstrukce V...'!$C$45:$J$67,'04 - SO-03 Rekonstrukce V...'!$C$73:$K$175</definedName>
    <definedName name="_xlnm.Print_Titles" localSheetId="4">'04 - SO-03 Rekonstrukce V...'!$85:$85</definedName>
    <definedName name="_xlnm._FilterDatabase" localSheetId="5" hidden="1">'05 - SO-03 Rekonstrukce v...'!$C$83:$K$134</definedName>
    <definedName name="_xlnm.Print_Area" localSheetId="5">'05 - SO-03 Rekonstrukce v...'!$C$4:$J$39,'05 - SO-03 Rekonstrukce v...'!$C$45:$J$65,'05 - SO-03 Rekonstrukce v...'!$C$71:$K$134</definedName>
    <definedName name="_xlnm.Print_Titles" localSheetId="5">'05 - SO-03 Rekonstrukce v...'!$83:$83</definedName>
    <definedName name="_xlnm._FilterDatabase" localSheetId="6" hidden="1">'06 - SO-03 Rekonstrukce v...'!$C$87:$K$179</definedName>
    <definedName name="_xlnm.Print_Area" localSheetId="6">'06 - SO-03 Rekonstrukce v...'!$C$4:$J$39,'06 - SO-03 Rekonstrukce v...'!$C$45:$J$69,'06 - SO-03 Rekonstrukce v...'!$C$75:$K$179</definedName>
    <definedName name="_xlnm.Print_Titles" localSheetId="6">'06 - SO-03 Rekonstrukce v...'!$87:$87</definedName>
    <definedName name="_xlnm._FilterDatabase" localSheetId="7" hidden="1">'07 - SO-03 Rekonstrukce v...'!$C$85:$K$164</definedName>
    <definedName name="_xlnm.Print_Area" localSheetId="7">'07 - SO-03 Rekonstrukce v...'!$C$4:$J$39,'07 - SO-03 Rekonstrukce v...'!$C$45:$J$67,'07 - SO-03 Rekonstrukce v...'!$C$73:$K$164</definedName>
    <definedName name="_xlnm.Print_Titles" localSheetId="7">'07 - SO-03 Rekonstrukce v...'!$85:$85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3"/>
  <c r="BH113"/>
  <c r="BG113"/>
  <c r="BF113"/>
  <c r="T113"/>
  <c r="R113"/>
  <c r="P113"/>
  <c r="BI111"/>
  <c r="BH111"/>
  <c r="BG111"/>
  <c r="BF111"/>
  <c r="T111"/>
  <c r="R111"/>
  <c r="P111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7" r="J37"/>
  <c r="J36"/>
  <c i="1" r="AY60"/>
  <c i="7" r="J35"/>
  <c i="1" r="AX60"/>
  <c i="7"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5"/>
  <c r="BH115"/>
  <c r="BG115"/>
  <c r="BF115"/>
  <c r="T115"/>
  <c r="R115"/>
  <c r="P115"/>
  <c r="BI113"/>
  <c r="BH113"/>
  <c r="BG113"/>
  <c r="BF113"/>
  <c r="T113"/>
  <c r="R113"/>
  <c r="P113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6" r="J37"/>
  <c r="J36"/>
  <c i="1" r="AY59"/>
  <c i="6" r="J35"/>
  <c i="1" r="AX59"/>
  <c i="6"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5" r="J37"/>
  <c r="J36"/>
  <c i="1" r="AY58"/>
  <c i="5" r="J35"/>
  <c i="1" r="AX58"/>
  <c i="5"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4"/>
  <c r="BH114"/>
  <c r="BG114"/>
  <c r="BF114"/>
  <c r="T114"/>
  <c r="R114"/>
  <c r="P114"/>
  <c r="BI112"/>
  <c r="BH112"/>
  <c r="BG112"/>
  <c r="BF112"/>
  <c r="T112"/>
  <c r="R112"/>
  <c r="P112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4" r="J37"/>
  <c r="J36"/>
  <c i="1" r="AY57"/>
  <c i="4" r="J35"/>
  <c i="1" r="AX57"/>
  <c i="4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3" r="J37"/>
  <c r="J36"/>
  <c i="1" r="AY56"/>
  <c i="3" r="J35"/>
  <c i="1" r="AX56"/>
  <c i="3"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2" r="J37"/>
  <c r="J36"/>
  <c i="1" r="AY55"/>
  <c i="2" r="J35"/>
  <c i="1" r="AX55"/>
  <c i="2"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1" r="L50"/>
  <c r="AM50"/>
  <c r="AM49"/>
  <c r="L49"/>
  <c r="AM47"/>
  <c r="L47"/>
  <c r="L45"/>
  <c r="L44"/>
  <c i="8" r="J164"/>
  <c r="J163"/>
  <c r="BK161"/>
  <c r="BK159"/>
  <c r="J158"/>
  <c r="J156"/>
  <c r="J155"/>
  <c r="J152"/>
  <c r="J151"/>
  <c r="J150"/>
  <c r="J149"/>
  <c r="J148"/>
  <c r="J147"/>
  <c r="J145"/>
  <c r="J144"/>
  <c r="J143"/>
  <c r="J142"/>
  <c r="J141"/>
  <c r="J140"/>
  <c r="J139"/>
  <c r="J138"/>
  <c r="J137"/>
  <c r="J136"/>
  <c r="J135"/>
  <c r="BK134"/>
  <c r="J133"/>
  <c r="J131"/>
  <c r="J130"/>
  <c r="J128"/>
  <c r="J127"/>
  <c r="J126"/>
  <c r="J125"/>
  <c r="J123"/>
  <c r="J122"/>
  <c r="J120"/>
  <c r="J119"/>
  <c r="J113"/>
  <c r="BK111"/>
  <c r="J105"/>
  <c r="J103"/>
  <c r="J102"/>
  <c r="BK100"/>
  <c r="BK99"/>
  <c r="BK97"/>
  <c r="BK96"/>
  <c r="BK91"/>
  <c r="BK89"/>
  <c i="7" r="BK179"/>
  <c r="BK178"/>
  <c r="BK175"/>
  <c r="BK174"/>
  <c r="BK172"/>
  <c r="BK170"/>
  <c r="BK169"/>
  <c r="BK167"/>
  <c r="BK166"/>
  <c r="BK163"/>
  <c r="BK162"/>
  <c r="BK161"/>
  <c r="BK160"/>
  <c r="BK159"/>
  <c r="BK158"/>
  <c r="BK157"/>
  <c r="BK156"/>
  <c r="BK155"/>
  <c r="BK154"/>
  <c r="BK153"/>
  <c r="BK152"/>
  <c r="BK151"/>
  <c r="BK150"/>
  <c r="BK149"/>
  <c r="BK148"/>
  <c r="BK147"/>
  <c r="BK146"/>
  <c r="BK145"/>
  <c r="BK144"/>
  <c r="BK143"/>
  <c r="BK142"/>
  <c r="BK141"/>
  <c r="BK140"/>
  <c r="BK139"/>
  <c r="BK138"/>
  <c r="BK136"/>
  <c r="BK135"/>
  <c r="BK133"/>
  <c r="BK132"/>
  <c r="BK131"/>
  <c r="BK130"/>
  <c r="BK129"/>
  <c r="BK128"/>
  <c r="BK127"/>
  <c r="BK125"/>
  <c r="BK124"/>
  <c r="BK122"/>
  <c r="BK121"/>
  <c r="BK115"/>
  <c r="BK113"/>
  <c r="BK107"/>
  <c r="BK105"/>
  <c r="BK104"/>
  <c r="BK102"/>
  <c r="BK101"/>
  <c r="BK99"/>
  <c r="BK98"/>
  <c r="BK93"/>
  <c r="BK91"/>
  <c i="6" r="BK134"/>
  <c r="BK132"/>
  <c r="BK131"/>
  <c r="J128"/>
  <c r="BK127"/>
  <c r="BK126"/>
  <c r="BK125"/>
  <c r="J124"/>
  <c r="BK123"/>
  <c r="BK122"/>
  <c r="BK121"/>
  <c r="BK120"/>
  <c r="BK119"/>
  <c r="BK118"/>
  <c r="J117"/>
  <c r="J116"/>
  <c r="J114"/>
  <c r="J113"/>
  <c r="J112"/>
  <c r="J111"/>
  <c r="J110"/>
  <c r="J109"/>
  <c r="J107"/>
  <c r="J106"/>
  <c r="J103"/>
  <c r="J101"/>
  <c r="J98"/>
  <c r="J96"/>
  <c r="J95"/>
  <c r="J93"/>
  <c r="J92"/>
  <c r="J90"/>
  <c r="J87"/>
  <c i="5" r="J175"/>
  <c r="J174"/>
  <c r="J172"/>
  <c r="J170"/>
  <c r="J169"/>
  <c r="J167"/>
  <c r="J166"/>
  <c r="J163"/>
  <c r="J162"/>
  <c r="J161"/>
  <c r="J160"/>
  <c r="J159"/>
  <c r="J158"/>
  <c r="J157"/>
  <c r="J156"/>
  <c r="J155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5"/>
  <c r="J134"/>
  <c r="J132"/>
  <c r="J131"/>
  <c r="J130"/>
  <c r="J129"/>
  <c r="J128"/>
  <c r="J127"/>
  <c r="J126"/>
  <c r="J124"/>
  <c r="J123"/>
  <c r="J121"/>
  <c r="J120"/>
  <c r="J114"/>
  <c r="J112"/>
  <c r="J106"/>
  <c r="J104"/>
  <c r="J103"/>
  <c r="J101"/>
  <c r="J100"/>
  <c r="J98"/>
  <c r="J97"/>
  <c r="J91"/>
  <c r="J89"/>
  <c i="4" r="BK192"/>
  <c r="J191"/>
  <c r="J189"/>
  <c r="J188"/>
  <c r="J186"/>
  <c r="J185"/>
  <c r="J182"/>
  <c r="J180"/>
  <c r="J179"/>
  <c r="J176"/>
  <c r="J175"/>
  <c r="J174"/>
  <c r="J173"/>
  <c r="J172"/>
  <c r="J171"/>
  <c r="J170"/>
  <c r="J169"/>
  <c r="J168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BK146"/>
  <c r="BK145"/>
  <c r="BK143"/>
  <c r="BK142"/>
  <c r="BK140"/>
  <c r="J139"/>
  <c r="J138"/>
  <c r="J137"/>
  <c r="J136"/>
  <c r="J135"/>
  <c r="J134"/>
  <c r="J133"/>
  <c r="J132"/>
  <c r="J130"/>
  <c r="J129"/>
  <c r="J128"/>
  <c r="J127"/>
  <c r="J125"/>
  <c r="J116"/>
  <c r="J110"/>
  <c r="J108"/>
  <c r="J107"/>
  <c r="J105"/>
  <c r="J104"/>
  <c r="J102"/>
  <c r="J101"/>
  <c r="BK95"/>
  <c r="J93"/>
  <c r="J90"/>
  <c i="3" r="J198"/>
  <c r="J197"/>
  <c r="J195"/>
  <c r="J194"/>
  <c r="J192"/>
  <c r="J191"/>
  <c r="J188"/>
  <c r="J186"/>
  <c r="J185"/>
  <c r="J182"/>
  <c r="J181"/>
  <c r="BK180"/>
  <c r="BK179"/>
  <c r="BK178"/>
  <c r="BK177"/>
  <c r="J176"/>
  <c r="J175"/>
  <c r="J174"/>
  <c r="J172"/>
  <c r="J170"/>
  <c r="J169"/>
  <c r="J168"/>
  <c r="J167"/>
  <c r="BK166"/>
  <c r="BK165"/>
  <c r="BK164"/>
  <c r="J163"/>
  <c r="J162"/>
  <c r="J161"/>
  <c r="BK160"/>
  <c r="BK159"/>
  <c r="BK158"/>
  <c r="BK157"/>
  <c r="BK156"/>
  <c r="BK155"/>
  <c r="J154"/>
  <c r="BK153"/>
  <c r="BK152"/>
  <c r="BK151"/>
  <c r="J150"/>
  <c r="J149"/>
  <c r="J148"/>
  <c r="J146"/>
  <c r="J145"/>
  <c r="J143"/>
  <c r="J142"/>
  <c r="J140"/>
  <c r="J139"/>
  <c r="J138"/>
  <c r="J137"/>
  <c r="J136"/>
  <c r="J135"/>
  <c r="J134"/>
  <c r="J133"/>
  <c r="J132"/>
  <c r="J131"/>
  <c r="J130"/>
  <c r="J129"/>
  <c r="J128"/>
  <c r="BK127"/>
  <c r="BK126"/>
  <c r="J124"/>
  <c r="BK123"/>
  <c r="BK122"/>
  <c r="BK121"/>
  <c r="BK119"/>
  <c r="BK118"/>
  <c r="J113"/>
  <c r="J108"/>
  <c r="BK104"/>
  <c r="BK101"/>
  <c r="J93"/>
  <c i="2" r="J179"/>
  <c r="BK176"/>
  <c r="J173"/>
  <c r="BK170"/>
  <c r="BK167"/>
  <c r="BK163"/>
  <c r="BK161"/>
  <c r="J159"/>
  <c r="BK157"/>
  <c r="J154"/>
  <c r="J152"/>
  <c r="J150"/>
  <c r="J148"/>
  <c r="J146"/>
  <c r="J144"/>
  <c r="J141"/>
  <c r="J140"/>
  <c r="BK137"/>
  <c r="BK134"/>
  <c r="J131"/>
  <c r="BK129"/>
  <c r="BK127"/>
  <c r="BK125"/>
  <c r="BK122"/>
  <c r="BK120"/>
  <c r="BK117"/>
  <c r="BK114"/>
  <c r="BK109"/>
  <c r="J106"/>
  <c r="J103"/>
  <c r="J100"/>
  <c r="J92"/>
  <c i="1" r="AS54"/>
  <c i="3" r="BK105"/>
  <c r="J101"/>
  <c r="BK90"/>
  <c i="2" r="J180"/>
  <c r="BK177"/>
  <c r="J174"/>
  <c r="J170"/>
  <c r="J167"/>
  <c r="BK162"/>
  <c r="J160"/>
  <c r="BK159"/>
  <c r="J158"/>
  <c r="J157"/>
  <c r="BK154"/>
  <c r="BK152"/>
  <c r="J149"/>
  <c r="J147"/>
  <c r="BK145"/>
  <c r="BK143"/>
  <c r="BK142"/>
  <c r="BK140"/>
  <c r="J134"/>
  <c r="BK131"/>
  <c r="J129"/>
  <c r="J128"/>
  <c r="J126"/>
  <c r="J124"/>
  <c r="J121"/>
  <c r="J117"/>
  <c r="J114"/>
  <c r="J109"/>
  <c r="J107"/>
  <c r="J104"/>
  <c r="BK101"/>
  <c r="BK92"/>
  <c i="8" r="BK164"/>
  <c r="BK163"/>
  <c r="J161"/>
  <c r="J159"/>
  <c r="BK158"/>
  <c r="BK156"/>
  <c r="BK155"/>
  <c r="BK152"/>
  <c r="BK151"/>
  <c r="BK150"/>
  <c r="BK149"/>
  <c r="BK148"/>
  <c r="BK147"/>
  <c r="BK145"/>
  <c r="BK144"/>
  <c r="BK143"/>
  <c r="BK142"/>
  <c r="BK141"/>
  <c r="BK140"/>
  <c r="BK139"/>
  <c r="BK138"/>
  <c r="BK137"/>
  <c r="BK136"/>
  <c r="BK135"/>
  <c r="J134"/>
  <c r="BK133"/>
  <c r="BK131"/>
  <c r="BK130"/>
  <c r="BK128"/>
  <c r="BK127"/>
  <c r="BK126"/>
  <c r="BK125"/>
  <c r="BK123"/>
  <c r="BK122"/>
  <c r="BK120"/>
  <c r="BK119"/>
  <c r="BK113"/>
  <c r="J111"/>
  <c r="BK105"/>
  <c r="BK103"/>
  <c r="BK102"/>
  <c r="J100"/>
  <c r="J99"/>
  <c r="J97"/>
  <c r="J96"/>
  <c r="J91"/>
  <c r="J89"/>
  <c i="7" r="J179"/>
  <c r="J178"/>
  <c r="J175"/>
  <c r="J174"/>
  <c r="J172"/>
  <c r="J170"/>
  <c r="J169"/>
  <c r="J167"/>
  <c r="J166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6"/>
  <c r="J135"/>
  <c r="J133"/>
  <c r="J132"/>
  <c r="J131"/>
  <c r="J130"/>
  <c r="J129"/>
  <c r="J128"/>
  <c r="J127"/>
  <c r="J125"/>
  <c r="J124"/>
  <c r="J122"/>
  <c r="J121"/>
  <c r="J115"/>
  <c r="J113"/>
  <c r="J107"/>
  <c r="J105"/>
  <c r="J104"/>
  <c r="J102"/>
  <c r="J101"/>
  <c r="J99"/>
  <c r="J98"/>
  <c r="J93"/>
  <c r="J91"/>
  <c i="6" r="J134"/>
  <c r="J132"/>
  <c r="J131"/>
  <c r="BK128"/>
  <c r="J127"/>
  <c r="J126"/>
  <c r="J125"/>
  <c r="BK124"/>
  <c r="J123"/>
  <c r="J122"/>
  <c r="J121"/>
  <c r="J120"/>
  <c r="J119"/>
  <c r="J118"/>
  <c r="BK117"/>
  <c r="BK116"/>
  <c r="BK114"/>
  <c r="BK113"/>
  <c r="BK112"/>
  <c r="BK111"/>
  <c r="BK110"/>
  <c r="BK109"/>
  <c r="BK107"/>
  <c r="BK106"/>
  <c r="BK103"/>
  <c r="BK101"/>
  <c r="BK98"/>
  <c r="BK96"/>
  <c r="BK95"/>
  <c r="BK93"/>
  <c r="BK92"/>
  <c r="BK90"/>
  <c r="BK87"/>
  <c i="5" r="BK175"/>
  <c r="BK174"/>
  <c r="BK172"/>
  <c r="BK170"/>
  <c r="BK169"/>
  <c r="BK167"/>
  <c r="BK166"/>
  <c r="BK163"/>
  <c r="BK162"/>
  <c r="BK161"/>
  <c r="BK160"/>
  <c r="BK159"/>
  <c r="BK158"/>
  <c r="BK157"/>
  <c r="BK156"/>
  <c r="BK155"/>
  <c r="BK153"/>
  <c r="BK152"/>
  <c r="BK151"/>
  <c r="BK150"/>
  <c r="BK149"/>
  <c r="BK148"/>
  <c r="BK147"/>
  <c r="BK146"/>
  <c r="BK145"/>
  <c r="BK144"/>
  <c r="BK143"/>
  <c r="BK142"/>
  <c r="BK141"/>
  <c r="BK140"/>
  <c r="BK139"/>
  <c r="BK138"/>
  <c r="BK137"/>
  <c r="BK135"/>
  <c r="BK134"/>
  <c r="BK132"/>
  <c r="BK131"/>
  <c r="BK130"/>
  <c r="BK129"/>
  <c r="BK128"/>
  <c r="BK127"/>
  <c r="BK126"/>
  <c r="BK124"/>
  <c r="BK123"/>
  <c r="BK121"/>
  <c r="BK120"/>
  <c r="BK114"/>
  <c r="BK112"/>
  <c r="BK106"/>
  <c r="BK104"/>
  <c r="BK103"/>
  <c r="BK101"/>
  <c r="BK100"/>
  <c r="BK98"/>
  <c r="BK97"/>
  <c r="BK91"/>
  <c r="BK89"/>
  <c i="4" r="J192"/>
  <c r="BK191"/>
  <c r="BK189"/>
  <c r="BK188"/>
  <c r="BK186"/>
  <c r="BK185"/>
  <c r="BK182"/>
  <c r="BK180"/>
  <c r="BK179"/>
  <c r="BK176"/>
  <c r="BK175"/>
  <c r="BK174"/>
  <c r="BK173"/>
  <c r="BK172"/>
  <c r="BK171"/>
  <c r="BK170"/>
  <c r="BK169"/>
  <c r="BK168"/>
  <c r="BK166"/>
  <c r="BK165"/>
  <c r="BK164"/>
  <c r="BK163"/>
  <c r="BK162"/>
  <c r="BK161"/>
  <c r="BK160"/>
  <c r="BK159"/>
  <c r="BK158"/>
  <c r="BK157"/>
  <c r="BK156"/>
  <c r="BK155"/>
  <c r="BK154"/>
  <c r="BK153"/>
  <c r="BK152"/>
  <c r="BK151"/>
  <c r="BK150"/>
  <c r="BK149"/>
  <c r="BK148"/>
  <c r="BK147"/>
  <c r="J146"/>
  <c r="J145"/>
  <c r="J143"/>
  <c r="J142"/>
  <c r="J140"/>
  <c r="BK139"/>
  <c r="BK138"/>
  <c r="BK137"/>
  <c r="BK136"/>
  <c r="BK135"/>
  <c r="BK134"/>
  <c r="BK133"/>
  <c r="BK132"/>
  <c r="BK130"/>
  <c r="BK129"/>
  <c r="BK128"/>
  <c r="BK127"/>
  <c r="BK125"/>
  <c r="BK124"/>
  <c r="J124"/>
  <c r="BK118"/>
  <c r="J118"/>
  <c r="BK116"/>
  <c r="BK110"/>
  <c r="BK108"/>
  <c r="BK107"/>
  <c r="BK105"/>
  <c r="BK104"/>
  <c r="BK102"/>
  <c r="BK101"/>
  <c r="J95"/>
  <c r="BK93"/>
  <c r="BK90"/>
  <c i="3" r="BK198"/>
  <c r="BK197"/>
  <c r="BK195"/>
  <c r="BK194"/>
  <c r="BK192"/>
  <c r="BK191"/>
  <c r="BK188"/>
  <c r="BK186"/>
  <c r="BK185"/>
  <c r="BK182"/>
  <c r="BK181"/>
  <c r="J180"/>
  <c r="J179"/>
  <c r="J178"/>
  <c r="J177"/>
  <c r="BK176"/>
  <c r="BK175"/>
  <c r="BK174"/>
  <c r="BK172"/>
  <c r="BK170"/>
  <c r="BK169"/>
  <c r="BK168"/>
  <c r="BK167"/>
  <c r="J166"/>
  <c r="J165"/>
  <c r="J164"/>
  <c r="BK163"/>
  <c r="BK162"/>
  <c r="BK161"/>
  <c r="J160"/>
  <c r="J159"/>
  <c r="J158"/>
  <c r="J157"/>
  <c r="J156"/>
  <c r="J155"/>
  <c r="BK154"/>
  <c r="J153"/>
  <c r="J152"/>
  <c r="J151"/>
  <c r="BK150"/>
  <c r="BK149"/>
  <c r="BK148"/>
  <c r="BK146"/>
  <c r="BK145"/>
  <c r="BK143"/>
  <c r="BK142"/>
  <c r="BK140"/>
  <c r="BK139"/>
  <c r="BK138"/>
  <c r="BK137"/>
  <c r="BK136"/>
  <c r="BK135"/>
  <c r="BK134"/>
  <c r="BK133"/>
  <c r="BK132"/>
  <c r="BK131"/>
  <c r="BK130"/>
  <c r="BK129"/>
  <c r="BK128"/>
  <c r="J127"/>
  <c r="J126"/>
  <c r="BK124"/>
  <c r="J123"/>
  <c r="J122"/>
  <c r="J121"/>
  <c r="J119"/>
  <c r="BK116"/>
  <c r="BK111"/>
  <c r="BK109"/>
  <c r="J105"/>
  <c r="BK102"/>
  <c r="J95"/>
  <c r="J90"/>
  <c i="2" r="BK180"/>
  <c r="J177"/>
  <c r="BK174"/>
  <c r="BK168"/>
  <c r="J164"/>
  <c r="J162"/>
  <c r="BK160"/>
  <c r="BK158"/>
  <c r="J156"/>
  <c r="J153"/>
  <c r="J151"/>
  <c r="BK149"/>
  <c r="BK147"/>
  <c r="J145"/>
  <c r="J143"/>
  <c r="J142"/>
  <c r="BK139"/>
  <c r="BK136"/>
  <c r="BK133"/>
  <c r="BK130"/>
  <c r="BK128"/>
  <c r="BK126"/>
  <c r="BK124"/>
  <c r="BK121"/>
  <c r="BK119"/>
  <c r="J116"/>
  <c r="J111"/>
  <c r="BK107"/>
  <c r="BK104"/>
  <c r="J101"/>
  <c r="BK94"/>
  <c r="J90"/>
  <c i="3" r="J118"/>
  <c r="J116"/>
  <c r="BK113"/>
  <c r="J111"/>
  <c r="J109"/>
  <c r="BK108"/>
  <c r="J104"/>
  <c r="J102"/>
  <c r="BK95"/>
  <c r="BK93"/>
  <c i="2" r="BK179"/>
  <c r="J176"/>
  <c r="BK173"/>
  <c r="J168"/>
  <c r="BK164"/>
  <c r="J163"/>
  <c r="J161"/>
  <c r="BK156"/>
  <c r="BK153"/>
  <c r="BK151"/>
  <c r="BK150"/>
  <c r="BK148"/>
  <c r="BK146"/>
  <c r="BK144"/>
  <c r="BK141"/>
  <c r="J139"/>
  <c r="J137"/>
  <c r="J136"/>
  <c r="J133"/>
  <c r="J130"/>
  <c r="J127"/>
  <c r="J125"/>
  <c r="J122"/>
  <c r="J120"/>
  <c r="J119"/>
  <c r="BK116"/>
  <c r="BK111"/>
  <c r="BK106"/>
  <c r="BK103"/>
  <c r="BK100"/>
  <c r="J94"/>
  <c r="BK90"/>
  <c l="1" r="P89"/>
  <c r="T89"/>
  <c r="R113"/>
  <c r="BK118"/>
  <c r="J118"/>
  <c r="J63"/>
  <c r="R118"/>
  <c r="T118"/>
  <c r="P123"/>
  <c r="R123"/>
  <c r="R172"/>
  <c r="BK178"/>
  <c r="J178"/>
  <c r="J67"/>
  <c r="T178"/>
  <c r="BK89"/>
  <c r="J89"/>
  <c r="J61"/>
  <c r="R89"/>
  <c r="BK113"/>
  <c r="J113"/>
  <c r="J62"/>
  <c r="P113"/>
  <c r="T113"/>
  <c r="P118"/>
  <c r="BK123"/>
  <c r="J123"/>
  <c r="J64"/>
  <c r="T123"/>
  <c r="BK172"/>
  <c r="J172"/>
  <c r="J66"/>
  <c r="P172"/>
  <c r="T172"/>
  <c r="P178"/>
  <c r="R178"/>
  <c i="3" r="BK89"/>
  <c r="J89"/>
  <c r="J61"/>
  <c r="P89"/>
  <c r="R89"/>
  <c r="T89"/>
  <c r="BK115"/>
  <c r="J115"/>
  <c r="J62"/>
  <c r="P115"/>
  <c r="R115"/>
  <c r="T115"/>
  <c r="BK120"/>
  <c r="J120"/>
  <c r="J63"/>
  <c r="P120"/>
  <c r="R120"/>
  <c r="T120"/>
  <c r="BK125"/>
  <c r="J125"/>
  <c r="J64"/>
  <c r="P125"/>
  <c r="R125"/>
  <c r="T125"/>
  <c r="BK190"/>
  <c r="J190"/>
  <c r="J66"/>
  <c r="P190"/>
  <c r="R190"/>
  <c r="T190"/>
  <c r="BK196"/>
  <c r="J196"/>
  <c r="J67"/>
  <c r="P196"/>
  <c r="R196"/>
  <c r="T196"/>
  <c i="4" r="BK89"/>
  <c r="J89"/>
  <c r="J61"/>
  <c r="P89"/>
  <c r="R89"/>
  <c r="T89"/>
  <c r="BK117"/>
  <c r="J117"/>
  <c r="J62"/>
  <c r="P117"/>
  <c r="R117"/>
  <c r="T117"/>
  <c r="BK126"/>
  <c r="J126"/>
  <c r="J63"/>
  <c r="P126"/>
  <c r="R126"/>
  <c r="T126"/>
  <c r="BK131"/>
  <c r="J131"/>
  <c r="J64"/>
  <c r="P131"/>
  <c r="R131"/>
  <c r="T131"/>
  <c r="BK184"/>
  <c r="J184"/>
  <c r="J66"/>
  <c r="P184"/>
  <c r="R184"/>
  <c r="T184"/>
  <c r="BK190"/>
  <c r="J190"/>
  <c r="J67"/>
  <c r="P190"/>
  <c r="R190"/>
  <c r="T190"/>
  <c i="5" r="BK88"/>
  <c r="J88"/>
  <c r="J61"/>
  <c r="P88"/>
  <c r="R88"/>
  <c r="T88"/>
  <c r="BK113"/>
  <c r="J113"/>
  <c r="J62"/>
  <c r="P113"/>
  <c r="R113"/>
  <c r="T113"/>
  <c r="BK122"/>
  <c r="J122"/>
  <c r="J63"/>
  <c r="P122"/>
  <c r="R122"/>
  <c r="T122"/>
  <c r="BK125"/>
  <c r="J125"/>
  <c r="J64"/>
  <c r="P125"/>
  <c r="R125"/>
  <c r="T125"/>
  <c r="BK168"/>
  <c r="J168"/>
  <c r="J65"/>
  <c r="P168"/>
  <c r="R168"/>
  <c r="T168"/>
  <c r="BK173"/>
  <c r="J173"/>
  <c r="J66"/>
  <c r="P173"/>
  <c r="R173"/>
  <c r="T173"/>
  <c i="6" r="BK86"/>
  <c r="J86"/>
  <c r="J61"/>
  <c r="P86"/>
  <c r="R86"/>
  <c r="T86"/>
  <c r="BK102"/>
  <c r="J102"/>
  <c r="J62"/>
  <c r="P102"/>
  <c r="R102"/>
  <c r="T102"/>
  <c r="BK108"/>
  <c r="J108"/>
  <c r="J63"/>
  <c r="P108"/>
  <c r="R108"/>
  <c r="T108"/>
  <c i="7" r="BK90"/>
  <c r="J90"/>
  <c r="J61"/>
  <c r="P90"/>
  <c r="R90"/>
  <c r="T90"/>
  <c r="BK114"/>
  <c r="J114"/>
  <c r="J62"/>
  <c r="P114"/>
  <c r="R114"/>
  <c r="T114"/>
  <c r="BK123"/>
  <c r="J123"/>
  <c r="J63"/>
  <c r="P123"/>
  <c r="R123"/>
  <c r="T123"/>
  <c r="BK126"/>
  <c r="J126"/>
  <c r="J64"/>
  <c r="P126"/>
  <c r="R126"/>
  <c r="T126"/>
  <c r="BK168"/>
  <c r="J168"/>
  <c r="J65"/>
  <c r="P168"/>
  <c r="R168"/>
  <c r="T168"/>
  <c r="BK173"/>
  <c r="J173"/>
  <c r="J66"/>
  <c r="P173"/>
  <c r="R173"/>
  <c r="T173"/>
  <c r="BK177"/>
  <c r="J177"/>
  <c r="J68"/>
  <c r="P177"/>
  <c r="P176"/>
  <c r="R177"/>
  <c r="R176"/>
  <c r="T177"/>
  <c r="T176"/>
  <c i="8" r="BK88"/>
  <c r="J88"/>
  <c r="J61"/>
  <c r="P88"/>
  <c r="R88"/>
  <c r="T88"/>
  <c r="BK112"/>
  <c r="J112"/>
  <c r="J62"/>
  <c r="P112"/>
  <c r="R112"/>
  <c r="T112"/>
  <c r="BK121"/>
  <c r="J121"/>
  <c r="J63"/>
  <c r="P121"/>
  <c r="R121"/>
  <c r="T121"/>
  <c r="BK124"/>
  <c r="J124"/>
  <c r="J64"/>
  <c r="P124"/>
  <c r="R124"/>
  <c r="T124"/>
  <c r="BK157"/>
  <c r="J157"/>
  <c r="J65"/>
  <c r="P157"/>
  <c r="R157"/>
  <c r="T157"/>
  <c r="BK162"/>
  <c r="J162"/>
  <c r="J66"/>
  <c r="P162"/>
  <c r="R162"/>
  <c r="T162"/>
  <c i="2" r="J52"/>
  <c r="F55"/>
  <c r="E77"/>
  <c r="BE90"/>
  <c r="BE92"/>
  <c r="BE100"/>
  <c r="BE101"/>
  <c r="BE104"/>
  <c r="BE107"/>
  <c r="BE111"/>
  <c r="BE114"/>
  <c r="BE117"/>
  <c r="BE122"/>
  <c r="BE126"/>
  <c r="BE130"/>
  <c r="BE133"/>
  <c r="BE139"/>
  <c r="BE141"/>
  <c r="BE142"/>
  <c r="BE143"/>
  <c r="BE145"/>
  <c r="BE150"/>
  <c r="BE152"/>
  <c r="BE153"/>
  <c r="BE154"/>
  <c r="BE156"/>
  <c r="BE159"/>
  <c r="BE161"/>
  <c r="BE163"/>
  <c r="BE176"/>
  <c r="BK169"/>
  <c r="J169"/>
  <c r="J65"/>
  <c i="3" r="F84"/>
  <c r="BE90"/>
  <c r="BE93"/>
  <c r="BE101"/>
  <c r="BE104"/>
  <c r="BE108"/>
  <c r="BE111"/>
  <c i="2" r="BE94"/>
  <c r="BE103"/>
  <c r="BE106"/>
  <c r="BE109"/>
  <c r="BE116"/>
  <c r="BE119"/>
  <c r="BE120"/>
  <c r="BE121"/>
  <c r="BE124"/>
  <c r="BE125"/>
  <c r="BE127"/>
  <c r="BE128"/>
  <c r="BE129"/>
  <c r="BE131"/>
  <c r="BE134"/>
  <c r="BE136"/>
  <c r="BE137"/>
  <c r="BE140"/>
  <c r="BE144"/>
  <c r="BE146"/>
  <c r="BE147"/>
  <c r="BE148"/>
  <c r="BE149"/>
  <c r="BE151"/>
  <c r="BE157"/>
  <c r="BE158"/>
  <c r="BE160"/>
  <c r="BE162"/>
  <c r="BE164"/>
  <c r="BE167"/>
  <c r="BE168"/>
  <c r="BE170"/>
  <c r="BE173"/>
  <c r="BE174"/>
  <c r="BE177"/>
  <c r="BE179"/>
  <c r="BE180"/>
  <c i="3" r="E48"/>
  <c r="J52"/>
  <c r="BE95"/>
  <c r="BE102"/>
  <c r="BE105"/>
  <c r="BE109"/>
  <c r="BE113"/>
  <c r="BE116"/>
  <c r="BE118"/>
  <c r="BE119"/>
  <c r="BE121"/>
  <c r="BE122"/>
  <c r="BE123"/>
  <c r="BE124"/>
  <c r="BE126"/>
  <c r="BE127"/>
  <c r="BE128"/>
  <c r="BE129"/>
  <c r="BE130"/>
  <c r="BE131"/>
  <c r="BE132"/>
  <c r="BE133"/>
  <c r="BE134"/>
  <c r="BE135"/>
  <c r="BE136"/>
  <c r="BE137"/>
  <c r="BE138"/>
  <c r="BE139"/>
  <c r="BE140"/>
  <c r="BE142"/>
  <c r="BE143"/>
  <c r="BE145"/>
  <c r="BE146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2"/>
  <c r="BE174"/>
  <c r="BE175"/>
  <c r="BE176"/>
  <c r="BE177"/>
  <c r="BE178"/>
  <c r="BE179"/>
  <c r="BE180"/>
  <c r="BE181"/>
  <c r="BE182"/>
  <c r="BE185"/>
  <c r="BE186"/>
  <c r="BE188"/>
  <c r="BE191"/>
  <c r="BE192"/>
  <c r="BE194"/>
  <c r="BE195"/>
  <c r="BE197"/>
  <c r="BE198"/>
  <c r="BK187"/>
  <c r="J187"/>
  <c r="J65"/>
  <c i="4" r="E48"/>
  <c r="J52"/>
  <c r="F55"/>
  <c r="BE90"/>
  <c r="BE93"/>
  <c r="BE95"/>
  <c r="BE101"/>
  <c r="BE102"/>
  <c r="BE104"/>
  <c r="BE105"/>
  <c r="BE107"/>
  <c r="BE108"/>
  <c r="BE110"/>
  <c r="BE116"/>
  <c r="BE118"/>
  <c r="BE124"/>
  <c r="BE125"/>
  <c r="BE127"/>
  <c r="BE128"/>
  <c r="BE129"/>
  <c r="BE130"/>
  <c r="BE132"/>
  <c r="BE133"/>
  <c r="BE134"/>
  <c r="BE135"/>
  <c r="BE136"/>
  <c r="BE137"/>
  <c r="BE138"/>
  <c r="BE139"/>
  <c r="BE140"/>
  <c r="BE142"/>
  <c r="BE143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8"/>
  <c r="BE169"/>
  <c r="BE170"/>
  <c r="BE171"/>
  <c r="BE172"/>
  <c r="BE173"/>
  <c r="BE174"/>
  <c r="BE175"/>
  <c r="BE176"/>
  <c r="BE179"/>
  <c r="BE180"/>
  <c r="BE182"/>
  <c r="BE185"/>
  <c r="BE186"/>
  <c r="BE188"/>
  <c r="BE189"/>
  <c r="BE191"/>
  <c r="BE192"/>
  <c r="BK181"/>
  <c r="J181"/>
  <c r="J65"/>
  <c i="5" r="E48"/>
  <c r="J52"/>
  <c r="F55"/>
  <c r="BE89"/>
  <c r="BE91"/>
  <c r="BE97"/>
  <c r="BE98"/>
  <c r="BE100"/>
  <c r="BE101"/>
  <c r="BE103"/>
  <c r="BE104"/>
  <c r="BE106"/>
  <c r="BE112"/>
  <c r="BE114"/>
  <c r="BE120"/>
  <c r="BE121"/>
  <c r="BE123"/>
  <c r="BE124"/>
  <c r="BE126"/>
  <c r="BE127"/>
  <c r="BE128"/>
  <c r="BE129"/>
  <c r="BE130"/>
  <c r="BE131"/>
  <c r="BE132"/>
  <c r="BE134"/>
  <c r="BE135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5"/>
  <c r="BE156"/>
  <c r="BE157"/>
  <c r="BE158"/>
  <c r="BE159"/>
  <c r="BE160"/>
  <c r="BE161"/>
  <c r="BE162"/>
  <c r="BE163"/>
  <c r="BE166"/>
  <c r="BE167"/>
  <c r="BE169"/>
  <c r="BE170"/>
  <c r="BE172"/>
  <c r="BE174"/>
  <c r="BE175"/>
  <c i="6" r="E48"/>
  <c r="J52"/>
  <c r="F55"/>
  <c r="BE87"/>
  <c r="BE90"/>
  <c r="BE92"/>
  <c r="BE93"/>
  <c r="BE95"/>
  <c r="BE96"/>
  <c r="BE98"/>
  <c r="BE101"/>
  <c r="BE103"/>
  <c r="BE106"/>
  <c r="BE107"/>
  <c r="BE109"/>
  <c r="BE110"/>
  <c r="BE111"/>
  <c r="BE112"/>
  <c r="BE113"/>
  <c r="BE114"/>
  <c r="BE116"/>
  <c r="BE117"/>
  <c r="BE118"/>
  <c r="BE119"/>
  <c r="BE120"/>
  <c r="BE121"/>
  <c r="BE122"/>
  <c r="BE123"/>
  <c r="BE124"/>
  <c r="BE125"/>
  <c r="BE126"/>
  <c r="BE127"/>
  <c r="BE128"/>
  <c r="BE131"/>
  <c r="BE132"/>
  <c r="BE134"/>
  <c r="BK133"/>
  <c r="J133"/>
  <c r="J64"/>
  <c i="7" r="E48"/>
  <c r="J52"/>
  <c r="F55"/>
  <c r="BE91"/>
  <c r="BE93"/>
  <c r="BE98"/>
  <c r="BE99"/>
  <c r="BE101"/>
  <c r="BE102"/>
  <c r="BE104"/>
  <c r="BE105"/>
  <c r="BE107"/>
  <c r="BE113"/>
  <c r="BE115"/>
  <c r="BE121"/>
  <c r="BE122"/>
  <c r="BE124"/>
  <c r="BE125"/>
  <c r="BE127"/>
  <c r="BE128"/>
  <c r="BE129"/>
  <c r="BE130"/>
  <c r="BE131"/>
  <c r="BE132"/>
  <c r="BE133"/>
  <c r="BE135"/>
  <c r="BE136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6"/>
  <c r="BE167"/>
  <c r="BE169"/>
  <c r="BE170"/>
  <c r="BE172"/>
  <c r="BE174"/>
  <c r="BE175"/>
  <c r="BE178"/>
  <c r="BE179"/>
  <c i="8" r="E48"/>
  <c r="J52"/>
  <c r="F55"/>
  <c r="BE89"/>
  <c r="BE91"/>
  <c r="BE96"/>
  <c r="BE97"/>
  <c r="BE99"/>
  <c r="BE100"/>
  <c r="BE102"/>
  <c r="BE103"/>
  <c r="BE105"/>
  <c r="BE111"/>
  <c r="BE113"/>
  <c r="BE119"/>
  <c r="BE120"/>
  <c r="BE122"/>
  <c r="BE123"/>
  <c r="BE125"/>
  <c r="BE126"/>
  <c r="BE127"/>
  <c r="BE128"/>
  <c r="BE130"/>
  <c r="BE131"/>
  <c r="BE133"/>
  <c r="BE134"/>
  <c r="BE135"/>
  <c r="BE136"/>
  <c r="BE137"/>
  <c r="BE138"/>
  <c r="BE139"/>
  <c r="BE140"/>
  <c r="BE141"/>
  <c r="BE142"/>
  <c r="BE143"/>
  <c r="BE144"/>
  <c r="BE145"/>
  <c r="BE147"/>
  <c r="BE148"/>
  <c r="BE149"/>
  <c r="BE150"/>
  <c r="BE151"/>
  <c r="BE152"/>
  <c r="BE155"/>
  <c r="BE156"/>
  <c r="BE158"/>
  <c r="BE159"/>
  <c r="BE161"/>
  <c r="BE163"/>
  <c r="BE164"/>
  <c i="2" r="F35"/>
  <c i="1" r="BB55"/>
  <c i="2" r="F34"/>
  <c i="1" r="BA55"/>
  <c i="2" r="F36"/>
  <c i="1" r="BC55"/>
  <c i="3" r="J34"/>
  <c i="1" r="AW56"/>
  <c i="3" r="F35"/>
  <c i="1" r="BB56"/>
  <c i="3" r="F36"/>
  <c i="1" r="BC56"/>
  <c i="3" r="F37"/>
  <c i="1" r="BD56"/>
  <c i="5" r="F34"/>
  <c i="1" r="BA58"/>
  <c i="5" r="J34"/>
  <c i="1" r="AW58"/>
  <c i="5" r="F35"/>
  <c i="1" r="BB58"/>
  <c i="5" r="F36"/>
  <c i="1" r="BC58"/>
  <c i="5" r="F37"/>
  <c i="1" r="BD58"/>
  <c i="6" r="J34"/>
  <c i="1" r="AW59"/>
  <c i="6" r="F35"/>
  <c i="1" r="BB59"/>
  <c i="6" r="F37"/>
  <c i="1" r="BD59"/>
  <c i="7" r="J34"/>
  <c i="1" r="AW60"/>
  <c i="7" r="F35"/>
  <c i="1" r="BB60"/>
  <c i="7" r="F37"/>
  <c i="1" r="BD60"/>
  <c i="8" r="J34"/>
  <c i="1" r="AW61"/>
  <c i="8" r="F36"/>
  <c i="1" r="BC61"/>
  <c i="2" r="F37"/>
  <c i="1" r="BD55"/>
  <c i="2" r="J34"/>
  <c i="1" r="AW55"/>
  <c i="3" r="F34"/>
  <c i="1" r="BA56"/>
  <c i="4" r="F34"/>
  <c i="1" r="BA57"/>
  <c i="4" r="J34"/>
  <c i="1" r="AW57"/>
  <c i="4" r="F35"/>
  <c i="1" r="BB57"/>
  <c i="4" r="F36"/>
  <c i="1" r="BC57"/>
  <c i="4" r="F37"/>
  <c i="1" r="BD57"/>
  <c i="6" r="F34"/>
  <c i="1" r="BA59"/>
  <c i="6" r="F36"/>
  <c i="1" r="BC59"/>
  <c i="7" r="F34"/>
  <c i="1" r="BA60"/>
  <c i="7" r="F36"/>
  <c i="1" r="BC60"/>
  <c i="8" r="F34"/>
  <c i="1" r="BA61"/>
  <c i="8" r="F35"/>
  <c i="1" r="BB61"/>
  <c i="8" r="F37"/>
  <c i="1" r="BD61"/>
  <c i="8" l="1" r="T87"/>
  <c r="T86"/>
  <c r="R87"/>
  <c r="R86"/>
  <c r="P87"/>
  <c r="P86"/>
  <c i="1" r="AU61"/>
  <c i="7" r="T89"/>
  <c r="T88"/>
  <c r="R89"/>
  <c r="R88"/>
  <c r="P89"/>
  <c r="P88"/>
  <c i="1" r="AU60"/>
  <c i="6" r="T85"/>
  <c r="T84"/>
  <c r="R85"/>
  <c r="R84"/>
  <c r="P85"/>
  <c r="P84"/>
  <c i="1" r="AU59"/>
  <c i="5" r="T87"/>
  <c r="T86"/>
  <c r="R87"/>
  <c r="R86"/>
  <c r="P87"/>
  <c r="P86"/>
  <c i="1" r="AU58"/>
  <c i="4" r="T88"/>
  <c r="T87"/>
  <c r="R88"/>
  <c r="R87"/>
  <c r="P88"/>
  <c r="P87"/>
  <c i="1" r="AU57"/>
  <c i="3" r="T88"/>
  <c r="T87"/>
  <c r="R88"/>
  <c r="R87"/>
  <c r="P88"/>
  <c r="P87"/>
  <c i="1" r="AU56"/>
  <c i="2" r="R88"/>
  <c r="R87"/>
  <c r="T88"/>
  <c r="T87"/>
  <c r="P88"/>
  <c r="P87"/>
  <c i="1" r="AU55"/>
  <c i="2" r="BK88"/>
  <c r="BK87"/>
  <c r="J87"/>
  <c i="3" r="BK88"/>
  <c r="J88"/>
  <c r="J60"/>
  <c i="4" r="BK88"/>
  <c r="J88"/>
  <c r="J60"/>
  <c i="5" r="BK87"/>
  <c r="J87"/>
  <c r="J60"/>
  <c i="6" r="BK85"/>
  <c r="J85"/>
  <c r="J60"/>
  <c i="7" r="BK89"/>
  <c r="J89"/>
  <c r="J60"/>
  <c r="BK176"/>
  <c r="J176"/>
  <c r="J67"/>
  <c i="8" r="BK87"/>
  <c r="J87"/>
  <c r="J60"/>
  <c i="2" r="J30"/>
  <c i="1" r="AG55"/>
  <c r="BB54"/>
  <c r="W31"/>
  <c r="BC54"/>
  <c r="AY54"/>
  <c i="2" r="F33"/>
  <c i="1" r="AZ55"/>
  <c r="BA54"/>
  <c r="AW54"/>
  <c r="AK30"/>
  <c r="BD54"/>
  <c r="W33"/>
  <c i="2" r="J33"/>
  <c i="1" r="AV55"/>
  <c r="AT55"/>
  <c i="3" r="F33"/>
  <c i="1" r="AZ56"/>
  <c i="3" r="J33"/>
  <c i="1" r="AV56"/>
  <c r="AT56"/>
  <c i="4" r="F33"/>
  <c i="1" r="AZ57"/>
  <c i="4" r="J33"/>
  <c i="1" r="AV57"/>
  <c r="AT57"/>
  <c i="5" r="F33"/>
  <c i="1" r="AZ58"/>
  <c i="5" r="J33"/>
  <c i="1" r="AV58"/>
  <c r="AT58"/>
  <c i="6" r="F33"/>
  <c i="1" r="AZ59"/>
  <c i="6" r="J33"/>
  <c i="1" r="AV59"/>
  <c r="AT59"/>
  <c i="7" r="F33"/>
  <c i="1" r="AZ60"/>
  <c i="7" r="J33"/>
  <c i="1" r="AV60"/>
  <c r="AT60"/>
  <c i="8" r="F33"/>
  <c i="1" r="AZ61"/>
  <c i="8" r="J33"/>
  <c i="1" r="AV61"/>
  <c r="AT61"/>
  <c i="2" l="1" r="J39"/>
  <c r="J59"/>
  <c r="J88"/>
  <c r="J60"/>
  <c i="3" r="BK87"/>
  <c r="J87"/>
  <c r="J59"/>
  <c i="4" r="BK87"/>
  <c r="J87"/>
  <c r="J59"/>
  <c i="5" r="BK86"/>
  <c r="J86"/>
  <c r="J59"/>
  <c i="6" r="BK84"/>
  <c r="J84"/>
  <c r="J59"/>
  <c i="7" r="BK88"/>
  <c r="J88"/>
  <c r="J59"/>
  <c i="8" r="BK86"/>
  <c r="J86"/>
  <c r="J59"/>
  <c i="1" r="AN55"/>
  <c r="AZ54"/>
  <c r="W29"/>
  <c r="W30"/>
  <c r="AX54"/>
  <c r="AU54"/>
  <c r="W32"/>
  <c l="1" r="AV54"/>
  <c r="AK29"/>
  <c i="3" r="J30"/>
  <c i="1" r="AG56"/>
  <c r="AN56"/>
  <c i="4" r="J30"/>
  <c i="1" r="AG57"/>
  <c r="AN57"/>
  <c i="5" r="J30"/>
  <c i="1" r="AG58"/>
  <c r="AN58"/>
  <c i="6" r="J30"/>
  <c i="1" r="AG59"/>
  <c r="AN59"/>
  <c i="7" r="J30"/>
  <c i="1" r="AG60"/>
  <c r="AN60"/>
  <c i="8" r="J30"/>
  <c i="1" r="AG61"/>
  <c r="AN61"/>
  <c i="3" l="1" r="J39"/>
  <c i="4" r="J39"/>
  <c i="5" r="J39"/>
  <c i="6" r="J39"/>
  <c i="7" r="J39"/>
  <c i="8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<sst xmlns="http://schemas.openxmlformats.org/spreadsheetml/2006/main">
  <si>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</si>
  <si>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</si>
  <si>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</si>
  <si>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</si>
  <si>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</si>
  <si>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{7ab48023-7858-45cc-a608-6c9e117dc749}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</si>
  <si>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</si>
  <si>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</si>
  <si>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</si>
  <si>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</si>
  <si>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</si>
  <si>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</si>
  <si>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</si>
  <si>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</si>
  <si>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</si>
  <si>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</si>
  <si>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</si>
  <si>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SO-03 Rekonstrukce vodovodu</t>
  </si>
  <si>
    <t>KSO:</t>
  </si>
  <si>
    <t/>
  </si>
  <si>
    <t>CC-CZ:</t>
  </si>
  <si>
    <t>Místo:</t>
  </si>
  <si>
    <t>Rotava</t>
  </si>
  <si>
    <t>Datum:</t>
  </si>
  <si>
    <t>9. 4. 2021</t>
  </si>
  <si>
    <t>Zadavatel:</t>
  </si>
  <si>
    <t>IČ:</t>
  </si>
  <si>
    <t>Město Rotava,Sídliště 721, Rotava</t>
  </si>
  <si>
    <t>DIČ:</t>
  </si>
  <si>
    <t>Uchazeč:</t>
  </si>
  <si>
    <t>Vyplň údaj</t>
  </si>
  <si>
    <t>Projektant:</t>
  </si>
  <si>
    <t>Štefan Bolvári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</si>
  <si>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</si>
  <si>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</si>
  <si>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</si>
  <si>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</si>
  <si>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</si>
  <si>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</si>
  <si>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</si>
  <si>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</si>
  <si>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</si>
  <si>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</si>
  <si>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</si>
  <si>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</si>
  <si>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</si>
  <si>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</si>
  <si>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</si>
  <si>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</si>
  <si>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</si>
  <si>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</si>
  <si>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</si>
  <si>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</si>
  <si>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</si>
  <si>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</si>
  <si>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</si>
  <si>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</si>
  <si>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</si>
  <si>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</si>
  <si>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</si>
  <si>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</si>
  <si>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</si>
  <si>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</si>
  <si>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</si>
  <si>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</si>
  <si>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</si>
  <si>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</si>
  <si>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</si>
  <si>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</si>
  <si>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</si>
  <si>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</si>
  <si>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</si>
  <si>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</si>
  <si>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</si>
  <si>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</si>
  <si>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</si>
  <si>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</si>
  <si>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SO-03 Rekonstrukce vodovodu Řad A1</t>
  </si>
  <si>
    <t>STA</t>
  </si>
  <si>
    <t>1</t>
  </si>
  <si>
    <t>{eb3580fa-e28f-494f-a1dc-d2088ce6b7f5}</t>
  </si>
  <si>
    <t>2</t>
  </si>
  <si>
    <t>02</t>
  </si>
  <si>
    <t>SO-03 Rekonstrukce vodovodu Řad A2</t>
  </si>
  <si>
    <t>{ff70b6f2-7dcd-4e8f-8904-ea53d195c907}</t>
  </si>
  <si>
    <t>03</t>
  </si>
  <si>
    <t>SO-03 Rekonstrukce vodovodu Řad B</t>
  </si>
  <si>
    <t>{7e83c387-e4b1-4bef-acb2-bc8e4add75f4}</t>
  </si>
  <si>
    <t>04</t>
  </si>
  <si>
    <t>SO-03 Rekonstrukce Vodovodu Řad C</t>
  </si>
  <si>
    <t>{f1e19680-3271-4349-84a1-1552724f4e27}</t>
  </si>
  <si>
    <t>05</t>
  </si>
  <si>
    <t>SO-03 Rekonstrukce vodovodu Řad D</t>
  </si>
  <si>
    <t>{fc5039c6-a091-42d1-a868-37842a662c63}</t>
  </si>
  <si>
    <t>06</t>
  </si>
  <si>
    <t>SO-03 Rekonstrukce vodovodu Řad E</t>
  </si>
  <si>
    <t>{94ba2dc1-ea82-475f-8f21-dae2515852d7}</t>
  </si>
  <si>
    <t>07</t>
  </si>
  <si>
    <t>SO-03 Rekonstrukce vodovodu Řad J</t>
  </si>
  <si>
    <t>{d788fc03-3043-40d1-8493-7dacd5595303}</t>
  </si>
  <si>
    <t>KRYCÍ LIST SOUPISU PRACÍ</t>
  </si>
  <si>
    <t>Objekt:</t>
  </si>
  <si>
    <t>01 - SO-03 Rekonstrukce vodovodu Řad A1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</si>
  <si>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</si>
  <si>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</si>
  <si>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</si>
  <si>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</si>
  <si>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</si>
  <si>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</si>
  <si>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</si>
  <si>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</si>
  <si>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</si>
  <si>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</si>
  <si>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</si>
  <si>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</si>
  <si>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</si>
  <si>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</si>
  <si>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</si>
  <si>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</si>
  <si>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</si>
  <si>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</si>
  <si>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</si>
  <si>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</si>
  <si>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</si>
  <si>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</si>
  <si>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</si>
  <si>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</si>
  <si>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</si>
  <si>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</si>
  <si>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</si>
  <si>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</si>
  <si>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</si>
  <si>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</si>
  <si>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</si>
  <si>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</si>
  <si>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m2</t>
  </si>
  <si>
    <t>CS ÚRS 2021 01</t>
  </si>
  <si>
    <t>4</t>
  </si>
  <si>
    <t>839086333</t>
  </si>
  <si>
    <t>VV</t>
  </si>
  <si>
    <t>103,90*0,90</t>
  </si>
  <si>
    <t>113107244</t>
  </si>
  <si>
    <t>Odstranění podkladů nebo krytů strojně plochy jednotlivě přes 200 m2 s přemístěním hmot na skládku na vzdálenost do 20 m nebo s naložením na dopravní prostředek živičných, o tl. vrstvy přes 150 do 200 mm</t>
  </si>
  <si>
    <t>1142437686</t>
  </si>
  <si>
    <t>103,90*1,20</t>
  </si>
  <si>
    <t>3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</si>
  <si>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</si>
  <si>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</si>
  <si>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</si>
  <si>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-2039940937</t>
  </si>
  <si>
    <t>Přípojky</t>
  </si>
  <si>
    <t>103,90*0,90*1,61</t>
  </si>
  <si>
    <t>Rozšíření výkopu kanalizace Viz výpočet kubatur Řad A1</t>
  </si>
  <si>
    <t>328,60</t>
  </si>
  <si>
    <t>Součet</t>
  </si>
  <si>
    <t>139001101</t>
  </si>
  <si>
    <t>Příplatek k cenám hloubených vykopávek za ztížení vykopávky v blízkosti podzemního vedení nebo výbušnin pro jakoukoliv třídu horniny</t>
  </si>
  <si>
    <t>378881940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</si>
  <si>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</si>
  <si>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</si>
  <si>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</si>
  <si>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436663922</t>
  </si>
  <si>
    <t>44,68+89,37</t>
  </si>
  <si>
    <t>6</t>
  </si>
  <si>
    <t>167151111</t>
  </si>
  <si>
    <t>Nakládání, skládání a překládání neulehlého výkopku nebo sypaniny strojně nakládání, množství přes 100 m3, z hornin třídy těžitelnosti I, skupiny 1 až 3</t>
  </si>
  <si>
    <t>551510658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</si>
  <si>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</si>
  <si>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</si>
  <si>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</si>
  <si>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</si>
  <si>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1767485952</t>
  </si>
  <si>
    <t>134,05*2 'Přepočtené koeficientem množství</t>
  </si>
  <si>
    <t>8</t>
  </si>
  <si>
    <t>171251201</t>
  </si>
  <si>
    <t>Uložení sypaniny na skládky nebo meziskládky bez hutnění s upravením uložené sypaniny do předepsaného tvaru</t>
  </si>
  <si>
    <t>-346826028</t>
  </si>
  <si>
    <t>9</t>
  </si>
  <si>
    <t>174151101</t>
  </si>
  <si>
    <t>Zásyp sypaninou z jakékoliv horniny strojně s uložením výkopku ve vrstvách se zhutněním jam, šachet, rýh nebo kolem objektů v těchto vykopávkách</t>
  </si>
  <si>
    <t>-1880888482</t>
  </si>
  <si>
    <t>150,55+328,60-44,68-89,37</t>
  </si>
  <si>
    <t>10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</si>
  <si>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</si>
  <si>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</si>
  <si>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-1595818850</t>
  </si>
  <si>
    <t>(454,19*0,45*0,30)+(103,90*0,90*0,30)</t>
  </si>
  <si>
    <t>11</t>
  </si>
  <si>
    <t>M</t>
  </si>
  <si>
    <t>58331200</t>
  </si>
  <si>
    <t>štěrkopísek netříděný zásypový</t>
  </si>
  <si>
    <t>534646921</t>
  </si>
  <si>
    <t>89,369*2 'Přepočtené koeficientem množství</t>
  </si>
  <si>
    <t>Vodorovné konstrukce</t>
  </si>
  <si>
    <t>12</t>
  </si>
  <si>
    <t>451572111</t>
  </si>
  <si>
    <t>Lože pod potrubí, stoky a drobné objekty v otevřeném výkopu z kameniva drobného těženého 0 až 4 mm</t>
  </si>
  <si>
    <t>53077165</t>
  </si>
  <si>
    <t>(454,19*0,45*0,15)+(103,90*0,90*0,15)</t>
  </si>
  <si>
    <t>13</t>
  </si>
  <si>
    <t>452313131</t>
  </si>
  <si>
    <t>Podkladní a zajišťovací konstrukce z betonu prostého v otevřeném výkopu bloky pro potrubí z betonu tř. C 12/15</t>
  </si>
  <si>
    <t>-323861781</t>
  </si>
  <si>
    <t>14</t>
  </si>
  <si>
    <t>452353101</t>
  </si>
  <si>
    <t>Bednění podkladních a zajišťovacích konstrukcí v otevřeném výkopu bloků pro potrubí</t>
  </si>
  <si>
    <t>-1257107137</t>
  </si>
  <si>
    <t>Komunikace pozemní</t>
  </si>
  <si>
    <t>566901233</t>
  </si>
  <si>
    <t>Vyspravení podkladu po překopech inženýrských sítí plochy přes 15 m2 s rozprostřením a zhutněním štěrkodrtí tl. 200 mm</t>
  </si>
  <si>
    <t>481348416</t>
  </si>
  <si>
    <t>16</t>
  </si>
  <si>
    <t>566901243</t>
  </si>
  <si>
    <t>Vyspravení podkladu po překopech inženýrských sítí plochy přes 15 m2 s rozprostřením a zhutněním kamenivem hrubým drceným tl. 200 mm</t>
  </si>
  <si>
    <t>52939028</t>
  </si>
  <si>
    <t>17</t>
  </si>
  <si>
    <t>566901261</t>
  </si>
  <si>
    <t>Vyspravení podkladu po překopech inženýrských sítí plochy přes 15 m2 s rozprostřením a zhutněním obalovaným kamenivem ACP (OK) tl. 100 mm</t>
  </si>
  <si>
    <t>978016143</t>
  </si>
  <si>
    <t>18</t>
  </si>
  <si>
    <t>572141112</t>
  </si>
  <si>
    <t>Vyrovnání povrchu dosavadních krytů s rozprostřením hmot a zhutněním asfaltovým betonem ACO (AB) tl. přes 40 do 60 mm</t>
  </si>
  <si>
    <t>1476304903</t>
  </si>
  <si>
    <t>Trubní vedení</t>
  </si>
  <si>
    <t>19</t>
  </si>
  <si>
    <t>857241131</t>
  </si>
  <si>
    <t>Montáž litinových tvarovek na potrubí litinovém tlakovém jednoosých na potrubí z trub hrdlových v otevřeném výkopu, kanálu nebo v šachtě s integrovaným těsněním DN 80</t>
  </si>
  <si>
    <t>kus</t>
  </si>
  <si>
    <t>1242119786</t>
  </si>
  <si>
    <t>20</t>
  </si>
  <si>
    <t>55254047</t>
  </si>
  <si>
    <t>koleno 90° s patkou přírubové litinové vodovodní N-kus PN10/40 DN 80</t>
  </si>
  <si>
    <t>1639804511</t>
  </si>
  <si>
    <t>31951003</t>
  </si>
  <si>
    <t xml:space="preserve">potrubní spojka jištěná proti posuvu hrdlo-příruba  DN 80</t>
  </si>
  <si>
    <t>-839380913</t>
  </si>
  <si>
    <t>22</t>
  </si>
  <si>
    <t>55253660</t>
  </si>
  <si>
    <t>příruba zaslepovací litinová vodovodní PN10/40 X-kus DN 80</t>
  </si>
  <si>
    <t>-1419628325</t>
  </si>
  <si>
    <t>23</t>
  </si>
  <si>
    <t>857243131</t>
  </si>
  <si>
    <t>Montáž litinových tvarovek na potrubí litinovém tlakovém odbočných na potrubí z trub hrdlových v otevřeném výkopu, kanálu nebo v šachtě s integrovaným těsněním DN 80</t>
  </si>
  <si>
    <t>1011535496</t>
  </si>
  <si>
    <t>24</t>
  </si>
  <si>
    <t>55253510</t>
  </si>
  <si>
    <t>tvarovka přírubová litinová vodovodní s přírubovou odbočkou PN10/40 T-kus DN 80/80</t>
  </si>
  <si>
    <t>-1511601796</t>
  </si>
  <si>
    <t>25</t>
  </si>
  <si>
    <t>871161141</t>
  </si>
  <si>
    <t>Montáž vodovodního potrubí z plastů v otevřeném výkopu z polyetylenu PE 100 svařovaných na tupo SDR 11/PN16 D 32 x 3,0 mm</t>
  </si>
  <si>
    <t>m</t>
  </si>
  <si>
    <t>66119947</t>
  </si>
  <si>
    <t>26</t>
  </si>
  <si>
    <t>28613170</t>
  </si>
  <si>
    <t>trubka vodovodní PE100 SDR11 se signalizační vrstvou 32x3,0mm</t>
  </si>
  <si>
    <t>1638752055</t>
  </si>
  <si>
    <t>101,2*1,015 'Přepočtené koeficientem množství</t>
  </si>
  <si>
    <t>27</t>
  </si>
  <si>
    <t>871171141</t>
  </si>
  <si>
    <t>Montáž vodovodního potrubí z plastů v otevřeném výkopu z polyetylenu PE 100 svařovaných na tupo SDR 11/PN16 D 40 x 3,7 mm</t>
  </si>
  <si>
    <t>1315195670</t>
  </si>
  <si>
    <t>28</t>
  </si>
  <si>
    <t>28613171</t>
  </si>
  <si>
    <t>trubka vodovodní PE100 SDR11 se signalizační vrstvou 40x3,7mm</t>
  </si>
  <si>
    <t>1534045416</t>
  </si>
  <si>
    <t>2,7*1,015 'Přepočtené koeficientem množství</t>
  </si>
  <si>
    <t>29</t>
  </si>
  <si>
    <t>871241141</t>
  </si>
  <si>
    <t>Montáž vodovodního potrubí z plastů v otevřeném výkopu z polyetylenu PE 100 svařovaných na tupo SDR 11/PN16 D 90 x 8,2 mm</t>
  </si>
  <si>
    <t>-1570575195</t>
  </si>
  <si>
    <t>30</t>
  </si>
  <si>
    <t>28613530</t>
  </si>
  <si>
    <t>potrubí třívrstvé PE100 RC SDR11 90x8,2 dl 12m</t>
  </si>
  <si>
    <t>646138964</t>
  </si>
  <si>
    <t>454,2*1,015 'Přepočtené koeficientem množství</t>
  </si>
  <si>
    <t>31</t>
  </si>
  <si>
    <t>877161118</t>
  </si>
  <si>
    <t>Montáž tvarovek na vodovodním plastovém potrubí z polyetylenu PE 100 elektrotvarovek SDR 11/PN16 záslepek d 32</t>
  </si>
  <si>
    <t>-217484596</t>
  </si>
  <si>
    <t>32</t>
  </si>
  <si>
    <t>286150502</t>
  </si>
  <si>
    <t>Zátky PP D32 pro budoucí výstavbu</t>
  </si>
  <si>
    <t>-918879143</t>
  </si>
  <si>
    <t>33</t>
  </si>
  <si>
    <t>877241101</t>
  </si>
  <si>
    <t>Montáž tvarovek na vodovodním plastovém potrubí z polyetylenu PE 100 elektrotvarovek SDR 11/PN16 spojek, oblouků nebo redukcí d 90</t>
  </si>
  <si>
    <t>1781031920</t>
  </si>
  <si>
    <t>34</t>
  </si>
  <si>
    <t>28615974</t>
  </si>
  <si>
    <t>elektrospojka SDR11 PE 100 PN16 D 90mm</t>
  </si>
  <si>
    <t>973762726</t>
  </si>
  <si>
    <t>35</t>
  </si>
  <si>
    <t>891181112</t>
  </si>
  <si>
    <t>Montáž vodovodních armatur na potrubí šoupátek nebo klapek uzavíracích v otevřeném výkopu nebo v šachtách s osazením zemní soupravy (bez poklopů) DN 40</t>
  </si>
  <si>
    <t>1499069908</t>
  </si>
  <si>
    <t>36</t>
  </si>
  <si>
    <t>42221420</t>
  </si>
  <si>
    <t>šoupátko přípojkové přímé DN 25 ISO/vnější závit PN16, 32x1 1/4"</t>
  </si>
  <si>
    <t>-1833958551</t>
  </si>
  <si>
    <t>37</t>
  </si>
  <si>
    <t>42291053</t>
  </si>
  <si>
    <t>souprava zemní pro navrtávací pas se šoupátkem Rd 1,5m</t>
  </si>
  <si>
    <t>-137262756</t>
  </si>
  <si>
    <t>38</t>
  </si>
  <si>
    <t>891219111</t>
  </si>
  <si>
    <t>Montáž vodovodních armatur na potrubí navrtávacích pasů s ventilem Jt 1 MPa, na potrubí z trub litinových, ocelových nebo plastických hmot DN 50</t>
  </si>
  <si>
    <t>-2047012228</t>
  </si>
  <si>
    <t>39</t>
  </si>
  <si>
    <t>42273547</t>
  </si>
  <si>
    <t>pás navrtávací se závitovým výstupem z tvárné litiny pro vodovodní PE a PVC potrubí 90-5/4”</t>
  </si>
  <si>
    <t>-821901861</t>
  </si>
  <si>
    <t>40</t>
  </si>
  <si>
    <t>891241112</t>
  </si>
  <si>
    <t>Montáž vodovodních armatur na potrubí šoupátek nebo klapek uzavíracích v otevřeném výkopu nebo v šachtách s osazením zemní soupravy (bez poklopů) DN 80</t>
  </si>
  <si>
    <t>1601576472</t>
  </si>
  <si>
    <t>41</t>
  </si>
  <si>
    <t>42221303</t>
  </si>
  <si>
    <t>šoupátko pitná voda litina GGG 50 krátká stavební dl PN10/16 DN 80x180mm</t>
  </si>
  <si>
    <t>-824439385</t>
  </si>
  <si>
    <t>42</t>
  </si>
  <si>
    <t>42291073</t>
  </si>
  <si>
    <t>souprava zemní pro šoupátka DN 65-80mm Rd 1,5m</t>
  </si>
  <si>
    <t>855135445</t>
  </si>
  <si>
    <t>43</t>
  </si>
  <si>
    <t>891247111</t>
  </si>
  <si>
    <t>Montáž vodovodních armatur na potrubí hydrantů podzemních (bez osazení poklopů) DN 80</t>
  </si>
  <si>
    <t>865932170</t>
  </si>
  <si>
    <t>44</t>
  </si>
  <si>
    <t>42273591</t>
  </si>
  <si>
    <t>hydrant podzemní DN 80 PN 16 jednoduchý uzávěr krycí v 1500mm</t>
  </si>
  <si>
    <t>715647054</t>
  </si>
  <si>
    <t>45</t>
  </si>
  <si>
    <t>892233122</t>
  </si>
  <si>
    <t>Proplach a dezinfekce vodovodního potrubí DN od 40 do 70</t>
  </si>
  <si>
    <t>1259773023</t>
  </si>
  <si>
    <t>46</t>
  </si>
  <si>
    <t>892241111</t>
  </si>
  <si>
    <t>Tlakové zkoušky vodou na potrubí DN do 80</t>
  </si>
  <si>
    <t>214042670</t>
  </si>
  <si>
    <t>103,90+454,20</t>
  </si>
  <si>
    <t>47</t>
  </si>
  <si>
    <t>892273122</t>
  </si>
  <si>
    <t>Proplach a dezinfekce vodovodního potrubí DN od 80 do 125</t>
  </si>
  <si>
    <t>1381882825</t>
  </si>
  <si>
    <t>48</t>
  </si>
  <si>
    <t>892372111</t>
  </si>
  <si>
    <t>Tlakové zkoušky vodou zabezpečení konců potrubí při tlakových zkouškách DN do 300</t>
  </si>
  <si>
    <t>-1747476507</t>
  </si>
  <si>
    <t>49</t>
  </si>
  <si>
    <t>899121103</t>
  </si>
  <si>
    <t>Osazení poklopů plastových hydrantových</t>
  </si>
  <si>
    <t>-1092411694</t>
  </si>
  <si>
    <t>50</t>
  </si>
  <si>
    <t>56230635</t>
  </si>
  <si>
    <t>poklop uliční hydrantový oválný plastový PA s litinovým víkem</t>
  </si>
  <si>
    <t>-1412435254</t>
  </si>
  <si>
    <t>51</t>
  </si>
  <si>
    <t>56230638</t>
  </si>
  <si>
    <t>deska podkladová uličního poklopu plastového hydrantového</t>
  </si>
  <si>
    <t>-1696668575</t>
  </si>
  <si>
    <t>52</t>
  </si>
  <si>
    <t>899401112</t>
  </si>
  <si>
    <t>Osazení poklopů litinových šoupátkových</t>
  </si>
  <si>
    <t>-1318014811</t>
  </si>
  <si>
    <t>53</t>
  </si>
  <si>
    <t>42291352</t>
  </si>
  <si>
    <t>poklop litinový šoupátkový pro zemní soupravy osazení do terénu a do vozovky</t>
  </si>
  <si>
    <t>876083133</t>
  </si>
  <si>
    <t>54</t>
  </si>
  <si>
    <t>56230636</t>
  </si>
  <si>
    <t>deska podkladová uličního poklopu plastového ventilkového a šoupatového</t>
  </si>
  <si>
    <t>751141157</t>
  </si>
  <si>
    <t>55</t>
  </si>
  <si>
    <t>899713111</t>
  </si>
  <si>
    <t>Orientační tabulky na vodovodních a kanalizačních řadech na sloupku ocelovém nebo betonovém</t>
  </si>
  <si>
    <t>380765784</t>
  </si>
  <si>
    <t>přípojky+Hydrant+šoupě</t>
  </si>
  <si>
    <t>27+2+7</t>
  </si>
  <si>
    <t>56</t>
  </si>
  <si>
    <t>899721111</t>
  </si>
  <si>
    <t>Signalizační vodič na potrubí DN do 150 mm</t>
  </si>
  <si>
    <t>2067186841</t>
  </si>
  <si>
    <t>57</t>
  </si>
  <si>
    <t>899722112</t>
  </si>
  <si>
    <t>Krytí potrubí z plastů výstražnou fólií z PVC šířky 25 cm</t>
  </si>
  <si>
    <t>-1474703453</t>
  </si>
  <si>
    <t>Ostatní konstrukce a práce, bourání</t>
  </si>
  <si>
    <t>58</t>
  </si>
  <si>
    <t>919735113</t>
  </si>
  <si>
    <t>Řezání stávajícího živičného krytu nebo podkladu hloubky přes 100 do 150 mm</t>
  </si>
  <si>
    <t>1577763820</t>
  </si>
  <si>
    <t>103,90*2</t>
  </si>
  <si>
    <t>997</t>
  </si>
  <si>
    <t>Přesun sutě</t>
  </si>
  <si>
    <t>59</t>
  </si>
  <si>
    <t>997221551</t>
  </si>
  <si>
    <t>Vodorovná doprava suti bez naložení, ale se složením a s hrubým urovnáním ze sypkých materiálů, na vzdálenost do 1 km</t>
  </si>
  <si>
    <t>-452441437</t>
  </si>
  <si>
    <t>60</t>
  </si>
  <si>
    <t>997221559</t>
  </si>
  <si>
    <t>Vodorovná doprava suti bez naložení, ale se složením a s hrubým urovnáním Příplatek k ceně za každý další i započatý 1 km přes 1 km</t>
  </si>
  <si>
    <t>1168865237</t>
  </si>
  <si>
    <t>110,342*9</t>
  </si>
  <si>
    <t>61</t>
  </si>
  <si>
    <t>997221873</t>
  </si>
  <si>
    <t>985247159</t>
  </si>
  <si>
    <t>62</t>
  </si>
  <si>
    <t>997221875</t>
  </si>
  <si>
    <t>Poplatek za uložení stavebního odpadu na recyklační skládce (skládkovné) asfaltového bez obsahu dehtu zatříděného do Katalogu odpadů pod kódem 17 03 02</t>
  </si>
  <si>
    <t>-530806708</t>
  </si>
  <si>
    <t>998</t>
  </si>
  <si>
    <t>Přesun hmot</t>
  </si>
  <si>
    <t>63</t>
  </si>
  <si>
    <t>998225111</t>
  </si>
  <si>
    <t>Přesun hmot pro komunikace s krytem z kameniva, monolitickým betonovým nebo živičným dopravní vzdálenost do 200 m jakékoliv délky objektu</t>
  </si>
  <si>
    <t>273328563</t>
  </si>
  <si>
    <t>64</t>
  </si>
  <si>
    <t>998271201</t>
  </si>
  <si>
    <t>Přesun hmot pro kanalizace (stoky) hloubené zděné v otevřeném výkopu dopravní vzdálenost do 15 m</t>
  </si>
  <si>
    <t>1605790790</t>
  </si>
  <si>
    <t>02 - SO-03 Rekonstrukce vodovodu Řad A2</t>
  </si>
  <si>
    <t>-2008884909</t>
  </si>
  <si>
    <t>48,90*0,90</t>
  </si>
  <si>
    <t>-1419762979</t>
  </si>
  <si>
    <t>48,90*1,20</t>
  </si>
  <si>
    <t>580297969</t>
  </si>
  <si>
    <t>48,90*0,90*1,61</t>
  </si>
  <si>
    <t>Rozšíření výkopu kanalizace Viz výpočet kubatur Řad A2</t>
  </si>
  <si>
    <t>376,90</t>
  </si>
  <si>
    <t>-1949309300</t>
  </si>
  <si>
    <t>-941377258</t>
  </si>
  <si>
    <t>41,72+83,43</t>
  </si>
  <si>
    <t>858733904</t>
  </si>
  <si>
    <t>-1063828346</t>
  </si>
  <si>
    <t>125,15</t>
  </si>
  <si>
    <t>125,15*2 'Přepočtené koeficientem množství</t>
  </si>
  <si>
    <t>-1877951669</t>
  </si>
  <si>
    <t>-1571703242</t>
  </si>
  <si>
    <t>70,86+376,90-41,72-83,43</t>
  </si>
  <si>
    <t>1229418554</t>
  </si>
  <si>
    <t>(520,22*0,45*0,30)+(48,90*0,90*0,30)</t>
  </si>
  <si>
    <t>2040820407</t>
  </si>
  <si>
    <t>83,433*2 'Přepočtené koeficientem množství</t>
  </si>
  <si>
    <t>-484000160</t>
  </si>
  <si>
    <t>(520,22*0,45*0,15)+(48,90*0,90*0,15)</t>
  </si>
  <si>
    <t>1456039700</t>
  </si>
  <si>
    <t>460963649</t>
  </si>
  <si>
    <t>1052527014</t>
  </si>
  <si>
    <t>-201815718</t>
  </si>
  <si>
    <t>876192137</t>
  </si>
  <si>
    <t>64263041</t>
  </si>
  <si>
    <t>322043238</t>
  </si>
  <si>
    <t>-204828059</t>
  </si>
  <si>
    <t>-1249319129</t>
  </si>
  <si>
    <t>31951001</t>
  </si>
  <si>
    <t xml:space="preserve">potrubní spojka jištěná proti posuvu hrdlo-příruba  DN 50</t>
  </si>
  <si>
    <t>1799175583</t>
  </si>
  <si>
    <t>515476108</t>
  </si>
  <si>
    <t>-904831730</t>
  </si>
  <si>
    <t>55254048</t>
  </si>
  <si>
    <t>koleno 90° s patkou přírubové litinové vodovodní N-kus PN10/40 DN 50</t>
  </si>
  <si>
    <t>938596666</t>
  </si>
  <si>
    <t>55259811</t>
  </si>
  <si>
    <t>přechod přírubový (FFR) tvárná litina DN 80/50 dl 200mm</t>
  </si>
  <si>
    <t>-1691193046</t>
  </si>
  <si>
    <t>695440915</t>
  </si>
  <si>
    <t>-1346854975</t>
  </si>
  <si>
    <t>55253502</t>
  </si>
  <si>
    <t>tvarovka přírubová litinová s přírubovou odbočkou,práškový epoxid tl 250µm T-kus DN 50/50</t>
  </si>
  <si>
    <t>143149310</t>
  </si>
  <si>
    <t>891213321</t>
  </si>
  <si>
    <t>Montáž vodovodních armatur na potrubí ventilů odvzdušňovacích nebo zavzdušňovacích mechanických a plovákových přírubových na venkovních řadech DN 50</t>
  </si>
  <si>
    <t>-2033693908</t>
  </si>
  <si>
    <t>42212307</t>
  </si>
  <si>
    <t>ventil odvzdušňovací šedá litina PN 1-16 DN 50</t>
  </si>
  <si>
    <t>1825943980</t>
  </si>
  <si>
    <t>-1348334149</t>
  </si>
  <si>
    <t>-614215646</t>
  </si>
  <si>
    <t>48,9*1,015 'Přepočtené koeficientem množství</t>
  </si>
  <si>
    <t>871211141</t>
  </si>
  <si>
    <t>Montáž vodovodního potrubí z plastů v otevřeném výkopu z polyetylenu PE 100 svařovaných na tupo SDR 11/PN16 D 63 x 5,8 mm</t>
  </si>
  <si>
    <t>-1416888314</t>
  </si>
  <si>
    <t>28613173</t>
  </si>
  <si>
    <t>trubka vodovodní PE100 SDR11 se signalizační vrstvou 63x5,8mm</t>
  </si>
  <si>
    <t>1171354039</t>
  </si>
  <si>
    <t>81,1*1,015 'Přepočtené koeficientem množství</t>
  </si>
  <si>
    <t>2066394799</t>
  </si>
  <si>
    <t>1688033204</t>
  </si>
  <si>
    <t>439,1*1,015 'Přepočtené koeficientem množství</t>
  </si>
  <si>
    <t>-893814111</t>
  </si>
  <si>
    <t>1586649513</t>
  </si>
  <si>
    <t>1553664892</t>
  </si>
  <si>
    <t>855770451</t>
  </si>
  <si>
    <t>28614948</t>
  </si>
  <si>
    <t>elektrokoleno 45° PE 100 PN16 D 90mm</t>
  </si>
  <si>
    <t>-1666522952</t>
  </si>
  <si>
    <t>877211101</t>
  </si>
  <si>
    <t>Montáž tvarovek na vodovodním plastovém potrubí z polyetylenu PE 100 elektrotvarovek SDR 11/PN16 spojek, oblouků nebo redukcí d 63</t>
  </si>
  <si>
    <t>-1988858069</t>
  </si>
  <si>
    <t>28615972</t>
  </si>
  <si>
    <t>elektrospojka SDR11 PE 100 PN16 D 63mm</t>
  </si>
  <si>
    <t>-1131429399</t>
  </si>
  <si>
    <t>477461462</t>
  </si>
  <si>
    <t>-1538186240</t>
  </si>
  <si>
    <t>667263381</t>
  </si>
  <si>
    <t>-1289850057</t>
  </si>
  <si>
    <t>42273539</t>
  </si>
  <si>
    <t>pás navrtávací se závitovým výstupem z tvárné litiny pro vodovodní PE a PVC potrubí 63-5/4”</t>
  </si>
  <si>
    <t>-15031109</t>
  </si>
  <si>
    <t>891249111</t>
  </si>
  <si>
    <t>Montáž vodovodních armatur na potrubí navrtávacích pasů s ventilem Jt 1 MPa, na potrubí z trub litinových, ocelových nebo plastických hmot DN 80</t>
  </si>
  <si>
    <t>55462106</t>
  </si>
  <si>
    <t>-1811618871</t>
  </si>
  <si>
    <t>-1900193153</t>
  </si>
  <si>
    <t>-1341669901</t>
  </si>
  <si>
    <t>-2090275481</t>
  </si>
  <si>
    <t>891211112</t>
  </si>
  <si>
    <t>Montáž vodovodních armatur na potrubí šoupátek nebo klapek uzavíracích v otevřeném výkopu nebo v šachtách s osazením zemní soupravy (bez poklopů) DN 50</t>
  </si>
  <si>
    <t>1447399835</t>
  </si>
  <si>
    <t>42221301</t>
  </si>
  <si>
    <t>šoupátko pitná voda litina GGG 50 krátká stavební dl PN10/16 DN 50x150mm</t>
  </si>
  <si>
    <t>-1635238880</t>
  </si>
  <si>
    <t>42291072</t>
  </si>
  <si>
    <t>souprava zemní pro šoupátka DN 40-50mm Rd 1,5m</t>
  </si>
  <si>
    <t>164847259</t>
  </si>
  <si>
    <t>-1994374063</t>
  </si>
  <si>
    <t>1178422770</t>
  </si>
  <si>
    <t>104756597</t>
  </si>
  <si>
    <t>48,90+81,10</t>
  </si>
  <si>
    <t>-906362449</t>
  </si>
  <si>
    <t>520,20+48,90</t>
  </si>
  <si>
    <t>310495324</t>
  </si>
  <si>
    <t>3309692</t>
  </si>
  <si>
    <t>-1776146351</t>
  </si>
  <si>
    <t>65</t>
  </si>
  <si>
    <t>-458028531</t>
  </si>
  <si>
    <t>66</t>
  </si>
  <si>
    <t>1686810768</t>
  </si>
  <si>
    <t>67</t>
  </si>
  <si>
    <t>1584207639</t>
  </si>
  <si>
    <t>68</t>
  </si>
  <si>
    <t>-269649472</t>
  </si>
  <si>
    <t>69</t>
  </si>
  <si>
    <t>-885836781</t>
  </si>
  <si>
    <t>70</t>
  </si>
  <si>
    <t>-94779391</t>
  </si>
  <si>
    <t>12+2+13</t>
  </si>
  <si>
    <t>71</t>
  </si>
  <si>
    <t>-845411835</t>
  </si>
  <si>
    <t>72</t>
  </si>
  <si>
    <t>-1044369329</t>
  </si>
  <si>
    <t>73</t>
  </si>
  <si>
    <t>1779171296</t>
  </si>
  <si>
    <t>48,90*2</t>
  </si>
  <si>
    <t>74</t>
  </si>
  <si>
    <t>113569694</t>
  </si>
  <si>
    <t>75</t>
  </si>
  <si>
    <t>338312367</t>
  </si>
  <si>
    <t>51,932*9</t>
  </si>
  <si>
    <t>76</t>
  </si>
  <si>
    <t>-1519109373</t>
  </si>
  <si>
    <t>77</t>
  </si>
  <si>
    <t>-695876624</t>
  </si>
  <si>
    <t>78</t>
  </si>
  <si>
    <t>-1129701881</t>
  </si>
  <si>
    <t>79</t>
  </si>
  <si>
    <t>998276101</t>
  </si>
  <si>
    <t>Přesun hmot pro trubní vedení hloubené z trub z plastických hmot nebo sklolaminátových pro vodovody nebo kanalizace v otevřeném výkopu dopravní vzdálenost do 15 m</t>
  </si>
  <si>
    <t>1486448080</t>
  </si>
  <si>
    <t>03 - SO-03 Rekonstrukce vodovodu Řad B</t>
  </si>
  <si>
    <t>1236234524</t>
  </si>
  <si>
    <t>38,10*0,90</t>
  </si>
  <si>
    <t>-868819031</t>
  </si>
  <si>
    <t>38,10*1,20</t>
  </si>
  <si>
    <t>1645671974</t>
  </si>
  <si>
    <t>38,10*0,95*1,65</t>
  </si>
  <si>
    <t>Rozšíření výkopu kanalizace Viz výpočet kubatur Řad B</t>
  </si>
  <si>
    <t>497,5</t>
  </si>
  <si>
    <t>1193899784</t>
  </si>
  <si>
    <t>1814695280</t>
  </si>
  <si>
    <t>49,81+99,61</t>
  </si>
  <si>
    <t>780104152</t>
  </si>
  <si>
    <t>-624711708</t>
  </si>
  <si>
    <t>149,420*2,0</t>
  </si>
  <si>
    <t>313656163</t>
  </si>
  <si>
    <t>-76138515</t>
  </si>
  <si>
    <t>(497,50+59,72)-49,81-99,61</t>
  </si>
  <si>
    <t>-1870998646</t>
  </si>
  <si>
    <t>38,10*0,90*0,30</t>
  </si>
  <si>
    <t>(258,58*0,75*0,30)+(230,71*0,45*0,30)</t>
  </si>
  <si>
    <t>883849020</t>
  </si>
  <si>
    <t>-1192327360</t>
  </si>
  <si>
    <t>38,10*0,90*0,15</t>
  </si>
  <si>
    <t>Rozšířený výkop kanalizace pro Řad B</t>
  </si>
  <si>
    <t>(258,58*0,75*0,15)+(230,71*0,45*0,15)</t>
  </si>
  <si>
    <t>78929812</t>
  </si>
  <si>
    <t>1083656091</t>
  </si>
  <si>
    <t>-936416192</t>
  </si>
  <si>
    <t>1668967799</t>
  </si>
  <si>
    <t>-761490794</t>
  </si>
  <si>
    <t>1888358347</t>
  </si>
  <si>
    <t>-1767716933</t>
  </si>
  <si>
    <t>2116940379</t>
  </si>
  <si>
    <t>-105568963</t>
  </si>
  <si>
    <t>-182674916</t>
  </si>
  <si>
    <t>1214556987</t>
  </si>
  <si>
    <t>-1782384608</t>
  </si>
  <si>
    <t>55253508</t>
  </si>
  <si>
    <t>tvarovka přírubová litinová s přírubovou odbočkou,práškový epoxid tl 250µm T-kus DN 80/50</t>
  </si>
  <si>
    <t>2094500871</t>
  </si>
  <si>
    <t>-1430946686</t>
  </si>
  <si>
    <t>593860842</t>
  </si>
  <si>
    <t>38,1*1,015 'Přepočtené koeficientem množství</t>
  </si>
  <si>
    <t>93297886</t>
  </si>
  <si>
    <t>1152027053</t>
  </si>
  <si>
    <t>489,3*1,015 'Přepočtené koeficientem množství</t>
  </si>
  <si>
    <t>-9427199</t>
  </si>
  <si>
    <t>2034897089</t>
  </si>
  <si>
    <t>46585612</t>
  </si>
  <si>
    <t>-785715837</t>
  </si>
  <si>
    <t>1601624650</t>
  </si>
  <si>
    <t>1312393623</t>
  </si>
  <si>
    <t>-614285995</t>
  </si>
  <si>
    <t>451181453</t>
  </si>
  <si>
    <t>526004387</t>
  </si>
  <si>
    <t>665534000</t>
  </si>
  <si>
    <t>1144622968</t>
  </si>
  <si>
    <t>-791140568</t>
  </si>
  <si>
    <t>-524846164</t>
  </si>
  <si>
    <t>1742439352</t>
  </si>
  <si>
    <t>-248709058</t>
  </si>
  <si>
    <t>-1023188188</t>
  </si>
  <si>
    <t>-441793274</t>
  </si>
  <si>
    <t>-1227213524</t>
  </si>
  <si>
    <t>-98249541</t>
  </si>
  <si>
    <t>-541975731</t>
  </si>
  <si>
    <t>991116422</t>
  </si>
  <si>
    <t>-1586833542</t>
  </si>
  <si>
    <t>38,10+489,30</t>
  </si>
  <si>
    <t>-827455290</t>
  </si>
  <si>
    <t>692130294</t>
  </si>
  <si>
    <t>-69899306</t>
  </si>
  <si>
    <t>-1533340635</t>
  </si>
  <si>
    <t>-247701089</t>
  </si>
  <si>
    <t>-135694959</t>
  </si>
  <si>
    <t>-1773482894</t>
  </si>
  <si>
    <t>767826593</t>
  </si>
  <si>
    <t>-1578771533</t>
  </si>
  <si>
    <t>10+4+11</t>
  </si>
  <si>
    <t>-852065688</t>
  </si>
  <si>
    <t>2045295994</t>
  </si>
  <si>
    <t>682455677</t>
  </si>
  <si>
    <t>38,10*2</t>
  </si>
  <si>
    <t>1710505836</t>
  </si>
  <si>
    <t>807578722</t>
  </si>
  <si>
    <t>40,46*9</t>
  </si>
  <si>
    <t>2016357975</t>
  </si>
  <si>
    <t>603698314</t>
  </si>
  <si>
    <t>818977401</t>
  </si>
  <si>
    <t>-2113006441</t>
  </si>
  <si>
    <t>04 - SO-03 Rekonstrukce Vodovodu Řad C</t>
  </si>
  <si>
    <t>2106501118</t>
  </si>
  <si>
    <t>21,80*0,90</t>
  </si>
  <si>
    <t>319829885</t>
  </si>
  <si>
    <t>21,80*0,90*1,61</t>
  </si>
  <si>
    <t>Rozšíření výkopu kanalizace Viz výpočet kubatur Řad C</t>
  </si>
  <si>
    <t>403,50</t>
  </si>
  <si>
    <t>-1495818045</t>
  </si>
  <si>
    <t>-1748485270</t>
  </si>
  <si>
    <t>39,41+78,82</t>
  </si>
  <si>
    <t>1632162000</t>
  </si>
  <si>
    <t>-208137151</t>
  </si>
  <si>
    <t>118,23*2,0</t>
  </si>
  <si>
    <t>-187086170</t>
  </si>
  <si>
    <t>-1325532166</t>
  </si>
  <si>
    <t>403,50+31,59-39,41-78,82</t>
  </si>
  <si>
    <t>-1139822051</t>
  </si>
  <si>
    <t>21,80*0,90*0,30</t>
  </si>
  <si>
    <t>540,25*0,45*0,30</t>
  </si>
  <si>
    <t>-958600594</t>
  </si>
  <si>
    <t>215602214</t>
  </si>
  <si>
    <t>21,80*0,90*0,15</t>
  </si>
  <si>
    <t>Rozšířený výkop kanalizace pro Řad C</t>
  </si>
  <si>
    <t>540,25*0,45*0,15</t>
  </si>
  <si>
    <t>851605836</t>
  </si>
  <si>
    <t>1634494638</t>
  </si>
  <si>
    <t>1312643</t>
  </si>
  <si>
    <t>1312532262</t>
  </si>
  <si>
    <t>1531298232</t>
  </si>
  <si>
    <t>2022820998</t>
  </si>
  <si>
    <t>1046982654</t>
  </si>
  <si>
    <t>-1707713087</t>
  </si>
  <si>
    <t>140685104</t>
  </si>
  <si>
    <t>328761197</t>
  </si>
  <si>
    <t>1423346095</t>
  </si>
  <si>
    <t>21,8*1,015 'Přepočtené koeficientem množství</t>
  </si>
  <si>
    <t>-760822555</t>
  </si>
  <si>
    <t>-2102053707</t>
  </si>
  <si>
    <t>541,4*1,015 'Přepočtené koeficientem množství</t>
  </si>
  <si>
    <t>-1136061404</t>
  </si>
  <si>
    <t>-1521960205</t>
  </si>
  <si>
    <t>904324534</t>
  </si>
  <si>
    <t>1577299759</t>
  </si>
  <si>
    <t>-1189238113</t>
  </si>
  <si>
    <t>-185276224</t>
  </si>
  <si>
    <t>353427942</t>
  </si>
  <si>
    <t>1881012403</t>
  </si>
  <si>
    <t>1845343089</t>
  </si>
  <si>
    <t>1434765391</t>
  </si>
  <si>
    <t>1970450845</t>
  </si>
  <si>
    <t>1401366125</t>
  </si>
  <si>
    <t>-2129012700</t>
  </si>
  <si>
    <t>-555912069</t>
  </si>
  <si>
    <t>-399153441</t>
  </si>
  <si>
    <t>1719601421</t>
  </si>
  <si>
    <t>232381291</t>
  </si>
  <si>
    <t>541,40+21,80</t>
  </si>
  <si>
    <t>1020834303</t>
  </si>
  <si>
    <t>405074732</t>
  </si>
  <si>
    <t>-1774362572</t>
  </si>
  <si>
    <t>1414180282</t>
  </si>
  <si>
    <t>483324539</t>
  </si>
  <si>
    <t>1502822402</t>
  </si>
  <si>
    <t>-2076619681</t>
  </si>
  <si>
    <t>-1228202585</t>
  </si>
  <si>
    <t>-877629314</t>
  </si>
  <si>
    <t>9+1+7</t>
  </si>
  <si>
    <t>629512471</t>
  </si>
  <si>
    <t>419447935</t>
  </si>
  <si>
    <t>-784250647</t>
  </si>
  <si>
    <t>-2097932128</t>
  </si>
  <si>
    <t>11,38*9</t>
  </si>
  <si>
    <t>1513356493</t>
  </si>
  <si>
    <t>-1810314506</t>
  </si>
  <si>
    <t>-1961389415</t>
  </si>
  <si>
    <t>05 - SO-03 Rekonstrukce vodovodu Řad D</t>
  </si>
  <si>
    <t>486416930</t>
  </si>
  <si>
    <t>Rozšíření výkopu kanalizace Viz výpočet kubatur Řad D</t>
  </si>
  <si>
    <t>115,90</t>
  </si>
  <si>
    <t>1611674505</t>
  </si>
  <si>
    <t>10,80+21,61</t>
  </si>
  <si>
    <t>1233356729</t>
  </si>
  <si>
    <t>-1524924833</t>
  </si>
  <si>
    <t>32,40*2,0</t>
  </si>
  <si>
    <t>1618960743</t>
  </si>
  <si>
    <t>1744826954</t>
  </si>
  <si>
    <t>115,90-10,80-21,61</t>
  </si>
  <si>
    <t>1280202265</t>
  </si>
  <si>
    <t>160,04*0,45*0,30</t>
  </si>
  <si>
    <t>-74990976</t>
  </si>
  <si>
    <t>Lože pod potrubí otevřený výkop z kameniva drobného těženého</t>
  </si>
  <si>
    <t>-1580732879</t>
  </si>
  <si>
    <t>Rozšířený výkop kanalizace pro Řad D</t>
  </si>
  <si>
    <t>160,04*0,45*0,15</t>
  </si>
  <si>
    <t>-1562910786</t>
  </si>
  <si>
    <t>87169068</t>
  </si>
  <si>
    <t>69558007</t>
  </si>
  <si>
    <t>1421473114</t>
  </si>
  <si>
    <t>-1037654073</t>
  </si>
  <si>
    <t>1579023171</t>
  </si>
  <si>
    <t>-419690306</t>
  </si>
  <si>
    <t>-1668174888</t>
  </si>
  <si>
    <t>160,04*1,015 'Přepočtené koeficientem množství</t>
  </si>
  <si>
    <t>596359989</t>
  </si>
  <si>
    <t>-898892758</t>
  </si>
  <si>
    <t>-972027122</t>
  </si>
  <si>
    <t>-80728165</t>
  </si>
  <si>
    <t>680521464</t>
  </si>
  <si>
    <t>600775060</t>
  </si>
  <si>
    <t>551960641</t>
  </si>
  <si>
    <t>-26016786</t>
  </si>
  <si>
    <t>-1419457786</t>
  </si>
  <si>
    <t>-855152771</t>
  </si>
  <si>
    <t>1359938357</t>
  </si>
  <si>
    <t>-1987366671</t>
  </si>
  <si>
    <t>-1177509123</t>
  </si>
  <si>
    <t>šoupě</t>
  </si>
  <si>
    <t>-1775443737</t>
  </si>
  <si>
    <t>-332148195</t>
  </si>
  <si>
    <t>958223121</t>
  </si>
  <si>
    <t>06 - SO-03 Rekonstrukce vodovodu Řad E</t>
  </si>
  <si>
    <t>PSV - Práce a dodávky PSV</t>
  </si>
  <si>
    <t xml:space="preserve">    722 - Zdravotechnika - vnitřní vodovod</t>
  </si>
  <si>
    <t>-531000356</t>
  </si>
  <si>
    <t>7,40*0,90</t>
  </si>
  <si>
    <t>-512187793</t>
  </si>
  <si>
    <t>8,0*0,90*1,61</t>
  </si>
  <si>
    <t>Rozšíření výkopu kanalizace Viz výpočet kubatur Řad E</t>
  </si>
  <si>
    <t>147,40</t>
  </si>
  <si>
    <t>-1409542483</t>
  </si>
  <si>
    <t>1700795321</t>
  </si>
  <si>
    <t>14,81+29,63</t>
  </si>
  <si>
    <t>-443454301</t>
  </si>
  <si>
    <t>92531473</t>
  </si>
  <si>
    <t>44,44*2,0</t>
  </si>
  <si>
    <t>889042239</t>
  </si>
  <si>
    <t>-1406473337</t>
  </si>
  <si>
    <t>158,99-14,81-29,63</t>
  </si>
  <si>
    <t>945089887</t>
  </si>
  <si>
    <t>8,0*0,90*0,30</t>
  </si>
  <si>
    <t>203,47*0,45*0,30</t>
  </si>
  <si>
    <t>-1097472849</t>
  </si>
  <si>
    <t>1361725096</t>
  </si>
  <si>
    <t>8,0*0,90*0,15</t>
  </si>
  <si>
    <t>Rozšířený výkop kanalizace pro Řad E</t>
  </si>
  <si>
    <t>203,47*0,45*0,15</t>
  </si>
  <si>
    <t>-1529082000</t>
  </si>
  <si>
    <t>608700629</t>
  </si>
  <si>
    <t>493546026</t>
  </si>
  <si>
    <t>-1358716710</t>
  </si>
  <si>
    <t>1354370592</t>
  </si>
  <si>
    <t>-244946049</t>
  </si>
  <si>
    <t>737588095</t>
  </si>
  <si>
    <t>-1978160108</t>
  </si>
  <si>
    <t>-2005018230</t>
  </si>
  <si>
    <t>-1304426889</t>
  </si>
  <si>
    <t>2033007327</t>
  </si>
  <si>
    <t>7,4*1,015 'Přepočtené koeficientem množství</t>
  </si>
  <si>
    <t>-1395486439</t>
  </si>
  <si>
    <t>2029480488</t>
  </si>
  <si>
    <t>203,47*1,015 'Přepočtené koeficientem množství</t>
  </si>
  <si>
    <t>514760448</t>
  </si>
  <si>
    <t>-2130680927</t>
  </si>
  <si>
    <t>1113015454</t>
  </si>
  <si>
    <t>28653060</t>
  </si>
  <si>
    <t>elektrokoleno 90° PE 100 D 90mm</t>
  </si>
  <si>
    <t>-1320046694</t>
  </si>
  <si>
    <t>-150168475</t>
  </si>
  <si>
    <t>-490156288</t>
  </si>
  <si>
    <t>-1478150864</t>
  </si>
  <si>
    <t>-1170578374</t>
  </si>
  <si>
    <t>-1830932492</t>
  </si>
  <si>
    <t>1635769873</t>
  </si>
  <si>
    <t>42210101</t>
  </si>
  <si>
    <t>kolo ruční pro DN 65-80 D 175mm</t>
  </si>
  <si>
    <t>559228721</t>
  </si>
  <si>
    <t>26909556</t>
  </si>
  <si>
    <t>-2119865155</t>
  </si>
  <si>
    <t>213526081</t>
  </si>
  <si>
    <t>-1056754225</t>
  </si>
  <si>
    <t>-750722048</t>
  </si>
  <si>
    <t>-1223503930</t>
  </si>
  <si>
    <t>1242812805</t>
  </si>
  <si>
    <t>-768822445</t>
  </si>
  <si>
    <t>-386448121</t>
  </si>
  <si>
    <t>1491350744</t>
  </si>
  <si>
    <t>1696018073</t>
  </si>
  <si>
    <t>1200978653</t>
  </si>
  <si>
    <t>-1364889080</t>
  </si>
  <si>
    <t>687244913</t>
  </si>
  <si>
    <t>-1165371646</t>
  </si>
  <si>
    <t>2+1+1</t>
  </si>
  <si>
    <t>-858045244</t>
  </si>
  <si>
    <t>2089970805</t>
  </si>
  <si>
    <t>906274732</t>
  </si>
  <si>
    <t>1807450103</t>
  </si>
  <si>
    <t>3,863*9</t>
  </si>
  <si>
    <t>308252123</t>
  </si>
  <si>
    <t>530036184</t>
  </si>
  <si>
    <t>-714857855</t>
  </si>
  <si>
    <t>PSV</t>
  </si>
  <si>
    <t>Práce a dodávky PSV</t>
  </si>
  <si>
    <t>722</t>
  </si>
  <si>
    <t>Zdravotechnika - vnitřní vodovod</t>
  </si>
  <si>
    <t>722110811</t>
  </si>
  <si>
    <t>Demontáž potrubí z litinových trub přírubových do DN 80</t>
  </si>
  <si>
    <t>1808863817</t>
  </si>
  <si>
    <t>722211813</t>
  </si>
  <si>
    <t>Demontáž armatur přírubových se dvěma přírubami (vč. šoupátek se zemní soupravou) do DN 80</t>
  </si>
  <si>
    <t>-2046074020</t>
  </si>
  <si>
    <t>07 - SO-03 Rekonstrukce vodovodu Řad J</t>
  </si>
  <si>
    <t>-1460398099</t>
  </si>
  <si>
    <t>8,70*0,90</t>
  </si>
  <si>
    <t>-17751431</t>
  </si>
  <si>
    <t>8,70*0,90*1,65</t>
  </si>
  <si>
    <t>Rozšíření výkopu kanalizace Viz výpočet kubatur Řad J</t>
  </si>
  <si>
    <t>72,90+0,80</t>
  </si>
  <si>
    <t>1587421955</t>
  </si>
  <si>
    <t>1885577286</t>
  </si>
  <si>
    <t>7,77+15,54</t>
  </si>
  <si>
    <t>235319080</t>
  </si>
  <si>
    <t>1884910797</t>
  </si>
  <si>
    <t>23,31*2,0</t>
  </si>
  <si>
    <t>465649845</t>
  </si>
  <si>
    <t>-475822258</t>
  </si>
  <si>
    <t>86,62-7,77-15,54</t>
  </si>
  <si>
    <t>-2118496432</t>
  </si>
  <si>
    <t>8,70*0,90*0,30</t>
  </si>
  <si>
    <t>58,65*0,75*0,30</t>
  </si>
  <si>
    <t>-352720409</t>
  </si>
  <si>
    <t>724190255</t>
  </si>
  <si>
    <t>8,70*0,90*0,15</t>
  </si>
  <si>
    <t>Rozšířený výkop kanalizace pro Řad J</t>
  </si>
  <si>
    <t>58,65*0,75*0,15</t>
  </si>
  <si>
    <t>-1065355514</t>
  </si>
  <si>
    <t>1157471201</t>
  </si>
  <si>
    <t>-1305832433</t>
  </si>
  <si>
    <t>1060975806</t>
  </si>
  <si>
    <t>-1664922724</t>
  </si>
  <si>
    <t>-1465157003</t>
  </si>
  <si>
    <t>1949844244</t>
  </si>
  <si>
    <t>-1236139866</t>
  </si>
  <si>
    <t>8,7*1,015 'Přepočtené koeficientem množství</t>
  </si>
  <si>
    <t>1931355767</t>
  </si>
  <si>
    <t>-852339350</t>
  </si>
  <si>
    <t>58,65*1,015 'Přepočtené koeficientem množství</t>
  </si>
  <si>
    <t>-210104807</t>
  </si>
  <si>
    <t>1879672641</t>
  </si>
  <si>
    <t>-1066659876</t>
  </si>
  <si>
    <t>215744140</t>
  </si>
  <si>
    <t>-313168192</t>
  </si>
  <si>
    <t>-939724932</t>
  </si>
  <si>
    <t>-1822800940</t>
  </si>
  <si>
    <t>1979747766</t>
  </si>
  <si>
    <t>-1477858843</t>
  </si>
  <si>
    <t>-1044176847</t>
  </si>
  <si>
    <t>-575397765</t>
  </si>
  <si>
    <t>1237833498</t>
  </si>
  <si>
    <t>-534136790</t>
  </si>
  <si>
    <t>58,65+8,70</t>
  </si>
  <si>
    <t>1453785791</t>
  </si>
  <si>
    <t>939235184</t>
  </si>
  <si>
    <t>58379885</t>
  </si>
  <si>
    <t>-511349549</t>
  </si>
  <si>
    <t>343928375</t>
  </si>
  <si>
    <t>-653287351</t>
  </si>
  <si>
    <t>přípojky+Hydrant</t>
  </si>
  <si>
    <t>4+1</t>
  </si>
  <si>
    <t>-610000894</t>
  </si>
  <si>
    <t>1999312390</t>
  </si>
  <si>
    <t>1298389532</t>
  </si>
  <si>
    <t>-906440450</t>
  </si>
  <si>
    <t>4,541*9</t>
  </si>
  <si>
    <t>-878196833</t>
  </si>
  <si>
    <t>-789771082</t>
  </si>
  <si>
    <t>539562476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</si>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</sst>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0601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SO-03 Rekonstrukce vodovodu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Rotava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9. 4. 2021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Rotava,Sídliště 721, Rotava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Štefan Bolvári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Štefan Bolvári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ROUND(SUM(AG55:AG61),2)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ROUND(SUM(AS55:AS61),2)</f>
        <v>0</v>
      </c>
      <c r="AT54" s="107">
        <f>ROUND(SUM(AV54:AW54),2)</f>
        <v>0</v>
      </c>
      <c r="AU54" s="108">
        <f>ROUND(SUM(AU55:AU61),5)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ROUND(SUM(AZ55:AZ61),2)</f>
        <v>0</v>
      </c>
      <c r="BA54" s="107">
        <f>ROUND(SUM(BA55:BA61),2)</f>
        <v>0</v>
      </c>
      <c r="BB54" s="107">
        <f>ROUND(SUM(BB55:BB61),2)</f>
        <v>0</v>
      </c>
      <c r="BC54" s="107">
        <f>ROUND(SUM(BC55:BC61),2)</f>
        <v>0</v>
      </c>
      <c r="BD54" s="109">
        <f>ROUND(SUM(BD55:BD61),2)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SO-03 Rekonstrukce v...'!J30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SO-03 Rekonstrukce v...'!P87</f>
        <v>0</v>
      </c>
      <c r="AV55" s="121">
        <f>'01 - SO-03 Rekonstrukce v...'!J33</f>
        <v>0</v>
      </c>
      <c r="AW55" s="121">
        <f>'01 - SO-03 Rekonstrukce v...'!J34</f>
        <v>0</v>
      </c>
      <c r="AX55" s="121">
        <f>'01 - SO-03 Rekonstrukce v...'!J35</f>
        <v>0</v>
      </c>
      <c r="AY55" s="121">
        <f>'01 - SO-03 Rekonstrukce v...'!J36</f>
        <v>0</v>
      </c>
      <c r="AZ55" s="121">
        <f>'01 - SO-03 Rekonstrukce v...'!F33</f>
        <v>0</v>
      </c>
      <c r="BA55" s="121">
        <f>'01 - SO-03 Rekonstrukce v...'!F34</f>
        <v>0</v>
      </c>
      <c r="BB55" s="121">
        <f>'01 - SO-03 Rekonstrukce v...'!F35</f>
        <v>0</v>
      </c>
      <c r="BC55" s="121">
        <f>'01 - SO-03 Rekonstrukce v...'!F36</f>
        <v>0</v>
      </c>
      <c r="BD55" s="123">
        <f>'01 - SO-03 Rekonstrukce v...'!F37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SO-03 Rekonstrukce 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SO-03 Rekonstrukce v...'!P87</f>
        <v>0</v>
      </c>
      <c r="AV56" s="121">
        <f>'02 - SO-03 Rekonstrukce v...'!J33</f>
        <v>0</v>
      </c>
      <c r="AW56" s="121">
        <f>'02 - SO-03 Rekonstrukce v...'!J34</f>
        <v>0</v>
      </c>
      <c r="AX56" s="121">
        <f>'02 - SO-03 Rekonstrukce v...'!J35</f>
        <v>0</v>
      </c>
      <c r="AY56" s="121">
        <f>'02 - SO-03 Rekonstrukce v...'!J36</f>
        <v>0</v>
      </c>
      <c r="AZ56" s="121">
        <f>'02 - SO-03 Rekonstrukce v...'!F33</f>
        <v>0</v>
      </c>
      <c r="BA56" s="121">
        <f>'02 - SO-03 Rekonstrukce v...'!F34</f>
        <v>0</v>
      </c>
      <c r="BB56" s="121">
        <f>'02 - SO-03 Rekonstrukce v...'!F35</f>
        <v>0</v>
      </c>
      <c r="BC56" s="121">
        <f>'02 - SO-03 Rekonstrukce v...'!F36</f>
        <v>0</v>
      </c>
      <c r="BD56" s="123">
        <f>'02 - SO-03 Rekonstrukce v...'!F37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SO-03 Rekonstrukce v...'!J30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SO-03 Rekonstrukce v...'!P87</f>
        <v>0</v>
      </c>
      <c r="AV57" s="121">
        <f>'03 - SO-03 Rekonstrukce v...'!J33</f>
        <v>0</v>
      </c>
      <c r="AW57" s="121">
        <f>'03 - SO-03 Rekonstrukce v...'!J34</f>
        <v>0</v>
      </c>
      <c r="AX57" s="121">
        <f>'03 - SO-03 Rekonstrukce v...'!J35</f>
        <v>0</v>
      </c>
      <c r="AY57" s="121">
        <f>'03 - SO-03 Rekonstrukce v...'!J36</f>
        <v>0</v>
      </c>
      <c r="AZ57" s="121">
        <f>'03 - SO-03 Rekonstrukce v...'!F33</f>
        <v>0</v>
      </c>
      <c r="BA57" s="121">
        <f>'03 - SO-03 Rekonstrukce v...'!F34</f>
        <v>0</v>
      </c>
      <c r="BB57" s="121">
        <f>'03 - SO-03 Rekonstrukce v...'!F35</f>
        <v>0</v>
      </c>
      <c r="BC57" s="121">
        <f>'03 - SO-03 Rekonstrukce v...'!F36</f>
        <v>0</v>
      </c>
      <c r="BD57" s="123">
        <f>'03 - SO-03 Rekonstrukce v...'!F37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SO-03 Rekonstrukce V...'!J30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'04 - SO-03 Rekonstrukce V...'!P86</f>
        <v>0</v>
      </c>
      <c r="AV58" s="121">
        <f>'04 - SO-03 Rekonstrukce V...'!J33</f>
        <v>0</v>
      </c>
      <c r="AW58" s="121">
        <f>'04 - SO-03 Rekonstrukce V...'!J34</f>
        <v>0</v>
      </c>
      <c r="AX58" s="121">
        <f>'04 - SO-03 Rekonstrukce V...'!J35</f>
        <v>0</v>
      </c>
      <c r="AY58" s="121">
        <f>'04 - SO-03 Rekonstrukce V...'!J36</f>
        <v>0</v>
      </c>
      <c r="AZ58" s="121">
        <f>'04 - SO-03 Rekonstrukce V...'!F33</f>
        <v>0</v>
      </c>
      <c r="BA58" s="121">
        <f>'04 - SO-03 Rekonstrukce V...'!F34</f>
        <v>0</v>
      </c>
      <c r="BB58" s="121">
        <f>'04 - SO-03 Rekonstrukce V...'!F35</f>
        <v>0</v>
      </c>
      <c r="BC58" s="121">
        <f>'04 - SO-03 Rekonstrukce V...'!F36</f>
        <v>0</v>
      </c>
      <c r="BD58" s="123">
        <f>'04 - SO-03 Rekonstrukce V...'!F37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SO-03 Rekonstrukce v...'!J30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'05 - SO-03 Rekonstrukce v...'!P84</f>
        <v>0</v>
      </c>
      <c r="AV59" s="121">
        <f>'05 - SO-03 Rekonstrukce v...'!J33</f>
        <v>0</v>
      </c>
      <c r="AW59" s="121">
        <f>'05 - SO-03 Rekonstrukce v...'!J34</f>
        <v>0</v>
      </c>
      <c r="AX59" s="121">
        <f>'05 - SO-03 Rekonstrukce v...'!J35</f>
        <v>0</v>
      </c>
      <c r="AY59" s="121">
        <f>'05 - SO-03 Rekonstrukce v...'!J36</f>
        <v>0</v>
      </c>
      <c r="AZ59" s="121">
        <f>'05 - SO-03 Rekonstrukce v...'!F33</f>
        <v>0</v>
      </c>
      <c r="BA59" s="121">
        <f>'05 - SO-03 Rekonstrukce v...'!F34</f>
        <v>0</v>
      </c>
      <c r="BB59" s="121">
        <f>'05 - SO-03 Rekonstrukce v...'!F35</f>
        <v>0</v>
      </c>
      <c r="BC59" s="121">
        <f>'05 - SO-03 Rekonstrukce v...'!F36</f>
        <v>0</v>
      </c>
      <c r="BD59" s="123">
        <f>'05 - SO-03 Rekonstrukce v...'!F37</f>
        <v>0</v>
      </c>
      <c r="BE59" s="7"/>
      <c r="BT59" s="124" t="s">
        <v>79</v>
      </c>
      <c r="BV59" s="124" t="s">
        <v>73</v>
      </c>
      <c r="BW59" s="124" t="s">
        <v>93</v>
      </c>
      <c r="BX59" s="124" t="s">
        <v>5</v>
      </c>
      <c r="CL59" s="124" t="s">
        <v>19</v>
      </c>
      <c r="CM59" s="124" t="s">
        <v>81</v>
      </c>
    </row>
    <row r="60" s="7" customFormat="1" ht="16.5" customHeight="1">
      <c r="A60" s="112" t="s">
        <v>75</v>
      </c>
      <c r="B60" s="113"/>
      <c r="C60" s="114"/>
      <c r="D60" s="115" t="s">
        <v>94</v>
      </c>
      <c r="E60" s="115"/>
      <c r="F60" s="115"/>
      <c r="G60" s="115"/>
      <c r="H60" s="115"/>
      <c r="I60" s="116"/>
      <c r="J60" s="115" t="s">
        <v>95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SO-03 Rekonstrukce v...'!J30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0">
        <v>0</v>
      </c>
      <c r="AT60" s="121">
        <f>ROUND(SUM(AV60:AW60),2)</f>
        <v>0</v>
      </c>
      <c r="AU60" s="122">
        <f>'06 - SO-03 Rekonstrukce v...'!P88</f>
        <v>0</v>
      </c>
      <c r="AV60" s="121">
        <f>'06 - SO-03 Rekonstrukce v...'!J33</f>
        <v>0</v>
      </c>
      <c r="AW60" s="121">
        <f>'06 - SO-03 Rekonstrukce v...'!J34</f>
        <v>0</v>
      </c>
      <c r="AX60" s="121">
        <f>'06 - SO-03 Rekonstrukce v...'!J35</f>
        <v>0</v>
      </c>
      <c r="AY60" s="121">
        <f>'06 - SO-03 Rekonstrukce v...'!J36</f>
        <v>0</v>
      </c>
      <c r="AZ60" s="121">
        <f>'06 - SO-03 Rekonstrukce v...'!F33</f>
        <v>0</v>
      </c>
      <c r="BA60" s="121">
        <f>'06 - SO-03 Rekonstrukce v...'!F34</f>
        <v>0</v>
      </c>
      <c r="BB60" s="121">
        <f>'06 - SO-03 Rekonstrukce v...'!F35</f>
        <v>0</v>
      </c>
      <c r="BC60" s="121">
        <f>'06 - SO-03 Rekonstrukce v...'!F36</f>
        <v>0</v>
      </c>
      <c r="BD60" s="123">
        <f>'06 - SO-03 Rekonstrukce v...'!F37</f>
        <v>0</v>
      </c>
      <c r="BE60" s="7"/>
      <c r="BT60" s="124" t="s">
        <v>79</v>
      </c>
      <c r="BV60" s="124" t="s">
        <v>73</v>
      </c>
      <c r="BW60" s="124" t="s">
        <v>96</v>
      </c>
      <c r="BX60" s="124" t="s">
        <v>5</v>
      </c>
      <c r="CL60" s="124" t="s">
        <v>19</v>
      </c>
      <c r="CM60" s="124" t="s">
        <v>81</v>
      </c>
    </row>
    <row r="61" s="7" customFormat="1" ht="16.5" customHeight="1">
      <c r="A61" s="112" t="s">
        <v>75</v>
      </c>
      <c r="B61" s="113"/>
      <c r="C61" s="114"/>
      <c r="D61" s="115" t="s">
        <v>97</v>
      </c>
      <c r="E61" s="115"/>
      <c r="F61" s="115"/>
      <c r="G61" s="115"/>
      <c r="H61" s="115"/>
      <c r="I61" s="116"/>
      <c r="J61" s="115" t="s">
        <v>98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'07 - SO-03 Rekonstrukce v...'!J30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78</v>
      </c>
      <c r="AR61" s="119"/>
      <c r="AS61" s="125">
        <v>0</v>
      </c>
      <c r="AT61" s="126">
        <f>ROUND(SUM(AV61:AW61),2)</f>
        <v>0</v>
      </c>
      <c r="AU61" s="127">
        <f>'07 - SO-03 Rekonstrukce v...'!P86</f>
        <v>0</v>
      </c>
      <c r="AV61" s="126">
        <f>'07 - SO-03 Rekonstrukce v...'!J33</f>
        <v>0</v>
      </c>
      <c r="AW61" s="126">
        <f>'07 - SO-03 Rekonstrukce v...'!J34</f>
        <v>0</v>
      </c>
      <c r="AX61" s="126">
        <f>'07 - SO-03 Rekonstrukce v...'!J35</f>
        <v>0</v>
      </c>
      <c r="AY61" s="126">
        <f>'07 - SO-03 Rekonstrukce v...'!J36</f>
        <v>0</v>
      </c>
      <c r="AZ61" s="126">
        <f>'07 - SO-03 Rekonstrukce v...'!F33</f>
        <v>0</v>
      </c>
      <c r="BA61" s="126">
        <f>'07 - SO-03 Rekonstrukce v...'!F34</f>
        <v>0</v>
      </c>
      <c r="BB61" s="126">
        <f>'07 - SO-03 Rekonstrukce v...'!F35</f>
        <v>0</v>
      </c>
      <c r="BC61" s="126">
        <f>'07 - SO-03 Rekonstrukce v...'!F36</f>
        <v>0</v>
      </c>
      <c r="BD61" s="128">
        <f>'07 - SO-03 Rekonstrukce v...'!F37</f>
        <v>0</v>
      </c>
      <c r="BE61" s="7"/>
      <c r="BT61" s="124" t="s">
        <v>79</v>
      </c>
      <c r="BV61" s="124" t="s">
        <v>73</v>
      </c>
      <c r="BW61" s="124" t="s">
        <v>99</v>
      </c>
      <c r="BX61" s="124" t="s">
        <v>5</v>
      </c>
      <c r="CL61" s="124" t="s">
        <v>19</v>
      </c>
      <c r="CM61" s="124" t="s">
        <v>81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TFPrgnCFk+PP+wuQE6/lL/hoR8HJF34u20xVUcmlbksSgtgmeFufT+gseAGFfVfTqRLnbRpaChPDiPZKxMj81w==" hashValue="xjW0I1jfkFDdboemkHDaMSrehPZmrU26K8DKfmRl91mfZnL3fV6i5lhLsCju/32sByph1uG2ZTytmG8rk+lFC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-03 Rekonstrukce v...'!C2" display="/"/>
    <hyperlink ref="A56" location="'02 - SO-03 Rekonstrukce v...'!C2" display="/"/>
    <hyperlink ref="A57" location="'03 - SO-03 Rekonstrukce v...'!C2" display="/"/>
    <hyperlink ref="A58" location="'04 - SO-03 Rekonstrukce V...'!C2" display="/"/>
    <hyperlink ref="A59" location="'05 - SO-03 Rekonstrukce v...'!C2" display="/"/>
    <hyperlink ref="A60" location="'06 - SO-03 Rekonstrukce v...'!C2" display="/"/>
    <hyperlink ref="A61" location="'07 - SO-03 Rekonstrukce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SO-03 Rekonstrukce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ROUND((SUM(BE87:BE180)),  2)</f>
        <v>0</v>
      </c>
      <c r="G33" s="39"/>
      <c r="H33" s="39"/>
      <c r="I33" s="149">
        <v>0.20999999999999999</v>
      </c>
      <c r="J33" s="148">
        <f>ROUND(((SUM(BE87:BE180))*I33),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ROUND((SUM(BF87:BF180)),  2)</f>
        <v>0</v>
      </c>
      <c r="G34" s="39"/>
      <c r="H34" s="39"/>
      <c r="I34" s="149">
        <v>0.14999999999999999</v>
      </c>
      <c r="J34" s="148">
        <f>ROUND(((SUM(BF87:BF180))*I34),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ROUND((SUM(BG87:BG180)),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ROUND((SUM(BH87:BH180)),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ROUND((SUM(BI87:BI180)),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SO-03 Rekonstrukce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SO-03 Rekonstrukce vodovodu Řad A1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9. 4. 2021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 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J113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110</v>
      </c>
      <c r="E63" s="175"/>
      <c r="F63" s="175"/>
      <c r="G63" s="175"/>
      <c r="H63" s="175"/>
      <c r="I63" s="175"/>
      <c r="J63" s="176">
        <f>J118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111</v>
      </c>
      <c r="E64" s="175"/>
      <c r="F64" s="175"/>
      <c r="G64" s="175"/>
      <c r="H64" s="175"/>
      <c r="I64" s="175"/>
      <c r="J64" s="176">
        <f>J123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112</v>
      </c>
      <c r="E65" s="175"/>
      <c r="F65" s="175"/>
      <c r="G65" s="175"/>
      <c r="H65" s="175"/>
      <c r="I65" s="175"/>
      <c r="J65" s="176">
        <f>J169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113</v>
      </c>
      <c r="E66" s="175"/>
      <c r="F66" s="175"/>
      <c r="G66" s="175"/>
      <c r="H66" s="175"/>
      <c r="I66" s="175"/>
      <c r="J66" s="176">
        <f>J172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114</v>
      </c>
      <c r="E67" s="175"/>
      <c r="F67" s="175"/>
      <c r="G67" s="175"/>
      <c r="H67" s="175"/>
      <c r="I67" s="175"/>
      <c r="J67" s="176">
        <f>J178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SO-03 Rekonstrukce vodovodu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101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01 - SO-03 Rekonstrukce vodovodu Řad A1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9. 4. 2021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Rotava,Sídliště 721, Rotava</v>
      </c>
      <c r="G83" s="41"/>
      <c r="H83" s="41"/>
      <c r="I83" s="33" t="s">
        <v>31</v>
      </c>
      <c r="J83" s="37" t="str">
        <f>E21</f>
        <v>Štefan Bolvári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Štefan Bolvári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116</v>
      </c>
      <c r="D86" s="181" t="s">
        <v>56</v>
      </c>
      <c r="E86" s="181" t="s">
        <v>52</v>
      </c>
      <c r="F86" s="181" t="s">
        <v>53</v>
      </c>
      <c r="G86" s="181" t="s">
        <v>117</v>
      </c>
      <c r="H86" s="181" t="s">
        <v>118</v>
      </c>
      <c r="I86" s="181" t="s">
        <v>119</v>
      </c>
      <c r="J86" s="181" t="s">
        <v>105</v>
      </c>
      <c r="K86" s="182" t="s">
        <v>120</v>
      </c>
      <c r="L86" s="183"/>
      <c r="M86" s="93" t="s">
        <v>19</v>
      </c>
      <c r="N86" s="94" t="s">
        <v>41</v>
      </c>
      <c r="O86" s="94" t="s">
        <v>121</v>
      </c>
      <c r="P86" s="94" t="s">
        <v>122</v>
      </c>
      <c r="Q86" s="94" t="s">
        <v>123</v>
      </c>
      <c r="R86" s="94" t="s">
        <v>124</v>
      </c>
      <c r="S86" s="94" t="s">
        <v>125</v>
      </c>
      <c r="T86" s="95" t="s">
        <v>126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127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137.51064080999998</v>
      </c>
      <c r="S87" s="97"/>
      <c r="T87" s="187">
        <f>T88</f>
        <v>110.34180000000001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106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128</v>
      </c>
      <c r="F88" s="192" t="s">
        <v>129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P89+P113+P118+P123+P169+P172+P178</f>
        <v>0</v>
      </c>
      <c r="Q88" s="197"/>
      <c r="R88" s="198">
        <f>R89+R113+R118+R123+R169+R172+R178</f>
        <v>137.51064080999998</v>
      </c>
      <c r="S88" s="197"/>
      <c r="T88" s="199">
        <f>T89+T113+T118+T123+T169+T172+T178</f>
        <v>110.34180000000001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130</v>
      </c>
      <c r="BK88" s="202">
        <f>BK89+BK113+BK118+BK123+BK169+BK172+BK178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131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SUM(P90:P112)</f>
        <v>0</v>
      </c>
      <c r="Q89" s="197"/>
      <c r="R89" s="198">
        <f>SUM(R90:R112)</f>
        <v>0</v>
      </c>
      <c r="S89" s="197"/>
      <c r="T89" s="199">
        <f>SUM(T90:T112)</f>
        <v>110.34180000000001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130</v>
      </c>
      <c r="BK89" s="202">
        <f>SUM(BK90:BK112)</f>
        <v>0</v>
      </c>
    </row>
    <row r="90" s="2" customFormat="1" ht="66.75" customHeight="1">
      <c r="A90" s="39"/>
      <c r="B90" s="40"/>
      <c r="C90" s="205" t="s">
        <v>79</v>
      </c>
      <c r="D90" s="205" t="s">
        <v>132</v>
      </c>
      <c r="E90" s="206" t="s">
        <v>133</v>
      </c>
      <c r="F90" s="207" t="s">
        <v>134</v>
      </c>
      <c r="G90" s="208" t="s">
        <v>135</v>
      </c>
      <c r="H90" s="209">
        <v>93.510000000000005</v>
      </c>
      <c r="I90" s="210"/>
      <c r="J90" s="211">
        <f>ROUND(I90*H90,2)</f>
        <v>0</v>
      </c>
      <c r="K90" s="207" t="s">
        <v>136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54.235799999999998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137</v>
      </c>
      <c r="AT90" s="216" t="s">
        <v>132</v>
      </c>
      <c r="AU90" s="216" t="s">
        <v>81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137</v>
      </c>
      <c r="BM90" s="216" t="s">
        <v>138</v>
      </c>
    </row>
    <row r="91" s="13" customFormat="1">
      <c r="A91" s="13"/>
      <c r="B91" s="218"/>
      <c r="C91" s="219"/>
      <c r="D91" s="220" t="s">
        <v>139</v>
      </c>
      <c r="E91" s="221" t="s">
        <v>19</v>
      </c>
      <c r="F91" s="222" t="s">
        <v>140</v>
      </c>
      <c r="G91" s="219"/>
      <c r="H91" s="223">
        <v>93.510000000000005</v>
      </c>
      <c r="I91" s="224"/>
      <c r="J91" s="219"/>
      <c r="K91" s="219"/>
      <c r="L91" s="225"/>
      <c r="M91" s="226"/>
      <c r="N91" s="227"/>
      <c r="O91" s="227"/>
      <c r="P91" s="227"/>
      <c r="Q91" s="227"/>
      <c r="R91" s="227"/>
      <c r="S91" s="227"/>
      <c r="T91" s="22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9" t="s">
        <v>139</v>
      </c>
      <c r="AU91" s="229" t="s">
        <v>81</v>
      </c>
      <c r="AV91" s="13" t="s">
        <v>81</v>
      </c>
      <c r="AW91" s="13" t="s">
        <v>33</v>
      </c>
      <c r="AX91" s="13" t="s">
        <v>79</v>
      </c>
      <c r="AY91" s="229" t="s">
        <v>130</v>
      </c>
    </row>
    <row r="92" s="2" customFormat="1" ht="55.5" customHeight="1">
      <c r="A92" s="39"/>
      <c r="B92" s="40"/>
      <c r="C92" s="205" t="s">
        <v>81</v>
      </c>
      <c r="D92" s="205" t="s">
        <v>132</v>
      </c>
      <c r="E92" s="206" t="s">
        <v>141</v>
      </c>
      <c r="F92" s="207" t="s">
        <v>142</v>
      </c>
      <c r="G92" s="208" t="s">
        <v>135</v>
      </c>
      <c r="H92" s="209">
        <v>124.68000000000001</v>
      </c>
      <c r="I92" s="210"/>
      <c r="J92" s="211">
        <f>ROUND(I92*H92,2)</f>
        <v>0</v>
      </c>
      <c r="K92" s="207" t="s">
        <v>136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0.45000000000000001</v>
      </c>
      <c r="T92" s="215">
        <f>S92*H92</f>
        <v>56.106000000000002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137</v>
      </c>
      <c r="AT92" s="216" t="s">
        <v>132</v>
      </c>
      <c r="AU92" s="216" t="s">
        <v>81</v>
      </c>
      <c r="AY92" s="18" t="s">
        <v>130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137</v>
      </c>
      <c r="BM92" s="216" t="s">
        <v>143</v>
      </c>
    </row>
    <row r="93" s="13" customFormat="1">
      <c r="A93" s="13"/>
      <c r="B93" s="218"/>
      <c r="C93" s="219"/>
      <c r="D93" s="220" t="s">
        <v>139</v>
      </c>
      <c r="E93" s="221" t="s">
        <v>19</v>
      </c>
      <c r="F93" s="222" t="s">
        <v>144</v>
      </c>
      <c r="G93" s="219"/>
      <c r="H93" s="223">
        <v>124.68000000000001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139</v>
      </c>
      <c r="AU93" s="229" t="s">
        <v>81</v>
      </c>
      <c r="AV93" s="13" t="s">
        <v>81</v>
      </c>
      <c r="AW93" s="13" t="s">
        <v>33</v>
      </c>
      <c r="AX93" s="13" t="s">
        <v>79</v>
      </c>
      <c r="AY93" s="229" t="s">
        <v>130</v>
      </c>
    </row>
    <row r="94" s="2" customFormat="1">
      <c r="A94" s="39"/>
      <c r="B94" s="40"/>
      <c r="C94" s="205" t="s">
        <v>145</v>
      </c>
      <c r="D94" s="205" t="s">
        <v>132</v>
      </c>
      <c r="E94" s="206" t="s">
        <v>146</v>
      </c>
      <c r="F94" s="207" t="s">
        <v>147</v>
      </c>
      <c r="G94" s="208" t="s">
        <v>148</v>
      </c>
      <c r="H94" s="209">
        <v>479.15100000000001</v>
      </c>
      <c r="I94" s="210"/>
      <c r="J94" s="211">
        <f>ROUND(I94*H94,2)</f>
        <v>0</v>
      </c>
      <c r="K94" s="207" t="s">
        <v>136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137</v>
      </c>
      <c r="AT94" s="216" t="s">
        <v>132</v>
      </c>
      <c r="AU94" s="216" t="s">
        <v>81</v>
      </c>
      <c r="AY94" s="18" t="s">
        <v>130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137</v>
      </c>
      <c r="BM94" s="216" t="s">
        <v>149</v>
      </c>
    </row>
    <row r="95" s="14" customFormat="1">
      <c r="A95" s="14"/>
      <c r="B95" s="230"/>
      <c r="C95" s="231"/>
      <c r="D95" s="220" t="s">
        <v>139</v>
      </c>
      <c r="E95" s="232" t="s">
        <v>19</v>
      </c>
      <c r="F95" s="233" t="s">
        <v>150</v>
      </c>
      <c r="G95" s="231"/>
      <c r="H95" s="232" t="s">
        <v>19</v>
      </c>
      <c r="I95" s="234"/>
      <c r="J95" s="231"/>
      <c r="K95" s="231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139</v>
      </c>
      <c r="AU95" s="239" t="s">
        <v>81</v>
      </c>
      <c r="AV95" s="14" t="s">
        <v>79</v>
      </c>
      <c r="AW95" s="14" t="s">
        <v>33</v>
      </c>
      <c r="AX95" s="14" t="s">
        <v>71</v>
      </c>
      <c r="AY95" s="239" t="s">
        <v>130</v>
      </c>
    </row>
    <row r="96" s="13" customFormat="1">
      <c r="A96" s="13"/>
      <c r="B96" s="218"/>
      <c r="C96" s="219"/>
      <c r="D96" s="220" t="s">
        <v>139</v>
      </c>
      <c r="E96" s="221" t="s">
        <v>19</v>
      </c>
      <c r="F96" s="222" t="s">
        <v>151</v>
      </c>
      <c r="G96" s="219"/>
      <c r="H96" s="223">
        <v>150.55099999999999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139</v>
      </c>
      <c r="AU96" s="229" t="s">
        <v>81</v>
      </c>
      <c r="AV96" s="13" t="s">
        <v>81</v>
      </c>
      <c r="AW96" s="13" t="s">
        <v>33</v>
      </c>
      <c r="AX96" s="13" t="s">
        <v>71</v>
      </c>
      <c r="AY96" s="229" t="s">
        <v>130</v>
      </c>
    </row>
    <row r="97" s="14" customFormat="1">
      <c r="A97" s="14"/>
      <c r="B97" s="230"/>
      <c r="C97" s="231"/>
      <c r="D97" s="220" t="s">
        <v>139</v>
      </c>
      <c r="E97" s="232" t="s">
        <v>19</v>
      </c>
      <c r="F97" s="233" t="s">
        <v>152</v>
      </c>
      <c r="G97" s="231"/>
      <c r="H97" s="232" t="s">
        <v>19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139</v>
      </c>
      <c r="AU97" s="239" t="s">
        <v>81</v>
      </c>
      <c r="AV97" s="14" t="s">
        <v>79</v>
      </c>
      <c r="AW97" s="14" t="s">
        <v>33</v>
      </c>
      <c r="AX97" s="14" t="s">
        <v>71</v>
      </c>
      <c r="AY97" s="239" t="s">
        <v>130</v>
      </c>
    </row>
    <row r="98" s="13" customFormat="1">
      <c r="A98" s="13"/>
      <c r="B98" s="218"/>
      <c r="C98" s="219"/>
      <c r="D98" s="220" t="s">
        <v>139</v>
      </c>
      <c r="E98" s="221" t="s">
        <v>19</v>
      </c>
      <c r="F98" s="222" t="s">
        <v>153</v>
      </c>
      <c r="G98" s="219"/>
      <c r="H98" s="223">
        <v>328.60000000000002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139</v>
      </c>
      <c r="AU98" s="229" t="s">
        <v>81</v>
      </c>
      <c r="AV98" s="13" t="s">
        <v>81</v>
      </c>
      <c r="AW98" s="13" t="s">
        <v>33</v>
      </c>
      <c r="AX98" s="13" t="s">
        <v>71</v>
      </c>
      <c r="AY98" s="229" t="s">
        <v>130</v>
      </c>
    </row>
    <row r="99" s="15" customFormat="1">
      <c r="A99" s="15"/>
      <c r="B99" s="240"/>
      <c r="C99" s="241"/>
      <c r="D99" s="220" t="s">
        <v>139</v>
      </c>
      <c r="E99" s="242" t="s">
        <v>19</v>
      </c>
      <c r="F99" s="243" t="s">
        <v>154</v>
      </c>
      <c r="G99" s="241"/>
      <c r="H99" s="244">
        <v>479.15100000000001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0" t="s">
        <v>139</v>
      </c>
      <c r="AU99" s="250" t="s">
        <v>81</v>
      </c>
      <c r="AV99" s="15" t="s">
        <v>137</v>
      </c>
      <c r="AW99" s="15" t="s">
        <v>33</v>
      </c>
      <c r="AX99" s="15" t="s">
        <v>79</v>
      </c>
      <c r="AY99" s="250" t="s">
        <v>130</v>
      </c>
    </row>
    <row r="100" s="2" customFormat="1">
      <c r="A100" s="39"/>
      <c r="B100" s="40"/>
      <c r="C100" s="205" t="s">
        <v>137</v>
      </c>
      <c r="D100" s="205" t="s">
        <v>132</v>
      </c>
      <c r="E100" s="206" t="s">
        <v>155</v>
      </c>
      <c r="F100" s="207" t="s">
        <v>156</v>
      </c>
      <c r="G100" s="208" t="s">
        <v>148</v>
      </c>
      <c r="H100" s="209">
        <v>2</v>
      </c>
      <c r="I100" s="210"/>
      <c r="J100" s="211">
        <f>ROUND(I100*H100,2)</f>
        <v>0</v>
      </c>
      <c r="K100" s="207" t="s">
        <v>136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137</v>
      </c>
      <c r="AT100" s="216" t="s">
        <v>132</v>
      </c>
      <c r="AU100" s="216" t="s">
        <v>81</v>
      </c>
      <c r="AY100" s="18" t="s">
        <v>130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137</v>
      </c>
      <c r="BM100" s="216" t="s">
        <v>157</v>
      </c>
    </row>
    <row r="101" s="2" customFormat="1">
      <c r="A101" s="39"/>
      <c r="B101" s="40"/>
      <c r="C101" s="205" t="s">
        <v>158</v>
      </c>
      <c r="D101" s="205" t="s">
        <v>132</v>
      </c>
      <c r="E101" s="206" t="s">
        <v>159</v>
      </c>
      <c r="F101" s="207" t="s">
        <v>160</v>
      </c>
      <c r="G101" s="208" t="s">
        <v>148</v>
      </c>
      <c r="H101" s="209">
        <v>134.05000000000001</v>
      </c>
      <c r="I101" s="210"/>
      <c r="J101" s="211">
        <f>ROUND(I101*H101,2)</f>
        <v>0</v>
      </c>
      <c r="K101" s="207" t="s">
        <v>136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132</v>
      </c>
      <c r="AU101" s="216" t="s">
        <v>81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137</v>
      </c>
      <c r="BM101" s="216" t="s">
        <v>161</v>
      </c>
    </row>
    <row r="102" s="13" customFormat="1">
      <c r="A102" s="13"/>
      <c r="B102" s="218"/>
      <c r="C102" s="219"/>
      <c r="D102" s="220" t="s">
        <v>139</v>
      </c>
      <c r="E102" s="221" t="s">
        <v>19</v>
      </c>
      <c r="F102" s="222" t="s">
        <v>162</v>
      </c>
      <c r="G102" s="219"/>
      <c r="H102" s="223">
        <v>134.05000000000001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139</v>
      </c>
      <c r="AU102" s="229" t="s">
        <v>81</v>
      </c>
      <c r="AV102" s="13" t="s">
        <v>81</v>
      </c>
      <c r="AW102" s="13" t="s">
        <v>33</v>
      </c>
      <c r="AX102" s="13" t="s">
        <v>79</v>
      </c>
      <c r="AY102" s="229" t="s">
        <v>130</v>
      </c>
    </row>
    <row r="103" s="2" customFormat="1" ht="44.25" customHeight="1">
      <c r="A103" s="39"/>
      <c r="B103" s="40"/>
      <c r="C103" s="205" t="s">
        <v>163</v>
      </c>
      <c r="D103" s="205" t="s">
        <v>132</v>
      </c>
      <c r="E103" s="206" t="s">
        <v>164</v>
      </c>
      <c r="F103" s="207" t="s">
        <v>165</v>
      </c>
      <c r="G103" s="208" t="s">
        <v>148</v>
      </c>
      <c r="H103" s="209">
        <v>134.05000000000001</v>
      </c>
      <c r="I103" s="210"/>
      <c r="J103" s="211">
        <f>ROUND(I103*H103,2)</f>
        <v>0</v>
      </c>
      <c r="K103" s="207" t="s">
        <v>136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137</v>
      </c>
      <c r="AT103" s="216" t="s">
        <v>132</v>
      </c>
      <c r="AU103" s="216" t="s">
        <v>81</v>
      </c>
      <c r="AY103" s="18" t="s">
        <v>130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137</v>
      </c>
      <c r="BM103" s="216" t="s">
        <v>166</v>
      </c>
    </row>
    <row r="104" s="2" customFormat="1" ht="44.25" customHeight="1">
      <c r="A104" s="39"/>
      <c r="B104" s="40"/>
      <c r="C104" s="205" t="s">
        <v>167</v>
      </c>
      <c r="D104" s="205" t="s">
        <v>132</v>
      </c>
      <c r="E104" s="206" t="s">
        <v>168</v>
      </c>
      <c r="F104" s="207" t="s">
        <v>169</v>
      </c>
      <c r="G104" s="208" t="s">
        <v>170</v>
      </c>
      <c r="H104" s="209">
        <v>268.10000000000002</v>
      </c>
      <c r="I104" s="210"/>
      <c r="J104" s="211">
        <f>ROUND(I104*H104,2)</f>
        <v>0</v>
      </c>
      <c r="K104" s="207" t="s">
        <v>136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81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137</v>
      </c>
      <c r="BM104" s="216" t="s">
        <v>171</v>
      </c>
    </row>
    <row r="105" s="13" customFormat="1">
      <c r="A105" s="13"/>
      <c r="B105" s="218"/>
      <c r="C105" s="219"/>
      <c r="D105" s="220" t="s">
        <v>139</v>
      </c>
      <c r="E105" s="219"/>
      <c r="F105" s="222" t="s">
        <v>172</v>
      </c>
      <c r="G105" s="219"/>
      <c r="H105" s="223">
        <v>268.10000000000002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139</v>
      </c>
      <c r="AU105" s="229" t="s">
        <v>81</v>
      </c>
      <c r="AV105" s="13" t="s">
        <v>81</v>
      </c>
      <c r="AW105" s="13" t="s">
        <v>4</v>
      </c>
      <c r="AX105" s="13" t="s">
        <v>79</v>
      </c>
      <c r="AY105" s="229" t="s">
        <v>130</v>
      </c>
    </row>
    <row r="106" s="2" customFormat="1">
      <c r="A106" s="39"/>
      <c r="B106" s="40"/>
      <c r="C106" s="205" t="s">
        <v>173</v>
      </c>
      <c r="D106" s="205" t="s">
        <v>132</v>
      </c>
      <c r="E106" s="206" t="s">
        <v>174</v>
      </c>
      <c r="F106" s="207" t="s">
        <v>175</v>
      </c>
      <c r="G106" s="208" t="s">
        <v>148</v>
      </c>
      <c r="H106" s="209">
        <v>134.05000000000001</v>
      </c>
      <c r="I106" s="210"/>
      <c r="J106" s="211">
        <f>ROUND(I106*H106,2)</f>
        <v>0</v>
      </c>
      <c r="K106" s="207" t="s">
        <v>136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137</v>
      </c>
      <c r="AT106" s="216" t="s">
        <v>132</v>
      </c>
      <c r="AU106" s="216" t="s">
        <v>81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137</v>
      </c>
      <c r="BM106" s="216" t="s">
        <v>176</v>
      </c>
    </row>
    <row r="107" s="2" customFormat="1" ht="44.25" customHeight="1">
      <c r="A107" s="39"/>
      <c r="B107" s="40"/>
      <c r="C107" s="205" t="s">
        <v>177</v>
      </c>
      <c r="D107" s="205" t="s">
        <v>132</v>
      </c>
      <c r="E107" s="206" t="s">
        <v>178</v>
      </c>
      <c r="F107" s="207" t="s">
        <v>179</v>
      </c>
      <c r="G107" s="208" t="s">
        <v>148</v>
      </c>
      <c r="H107" s="209">
        <v>345.10000000000002</v>
      </c>
      <c r="I107" s="210"/>
      <c r="J107" s="211">
        <f>ROUND(I107*H107,2)</f>
        <v>0</v>
      </c>
      <c r="K107" s="207" t="s">
        <v>136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137</v>
      </c>
      <c r="AT107" s="216" t="s">
        <v>132</v>
      </c>
      <c r="AU107" s="216" t="s">
        <v>81</v>
      </c>
      <c r="AY107" s="18" t="s">
        <v>130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137</v>
      </c>
      <c r="BM107" s="216" t="s">
        <v>180</v>
      </c>
    </row>
    <row r="108" s="13" customFormat="1">
      <c r="A108" s="13"/>
      <c r="B108" s="218"/>
      <c r="C108" s="219"/>
      <c r="D108" s="220" t="s">
        <v>139</v>
      </c>
      <c r="E108" s="221" t="s">
        <v>19</v>
      </c>
      <c r="F108" s="222" t="s">
        <v>181</v>
      </c>
      <c r="G108" s="219"/>
      <c r="H108" s="223">
        <v>345.10000000000002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139</v>
      </c>
      <c r="AU108" s="229" t="s">
        <v>81</v>
      </c>
      <c r="AV108" s="13" t="s">
        <v>81</v>
      </c>
      <c r="AW108" s="13" t="s">
        <v>33</v>
      </c>
      <c r="AX108" s="13" t="s">
        <v>79</v>
      </c>
      <c r="AY108" s="229" t="s">
        <v>130</v>
      </c>
    </row>
    <row r="109" s="2" customFormat="1" ht="66.75" customHeight="1">
      <c r="A109" s="39"/>
      <c r="B109" s="40"/>
      <c r="C109" s="205" t="s">
        <v>182</v>
      </c>
      <c r="D109" s="205" t="s">
        <v>132</v>
      </c>
      <c r="E109" s="206" t="s">
        <v>183</v>
      </c>
      <c r="F109" s="207" t="s">
        <v>184</v>
      </c>
      <c r="G109" s="208" t="s">
        <v>148</v>
      </c>
      <c r="H109" s="209">
        <v>89.369</v>
      </c>
      <c r="I109" s="210"/>
      <c r="J109" s="211">
        <f>ROUND(I109*H109,2)</f>
        <v>0</v>
      </c>
      <c r="K109" s="207" t="s">
        <v>136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137</v>
      </c>
      <c r="AT109" s="216" t="s">
        <v>132</v>
      </c>
      <c r="AU109" s="216" t="s">
        <v>81</v>
      </c>
      <c r="AY109" s="18" t="s">
        <v>130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137</v>
      </c>
      <c r="BM109" s="216" t="s">
        <v>185</v>
      </c>
    </row>
    <row r="110" s="13" customFormat="1">
      <c r="A110" s="13"/>
      <c r="B110" s="218"/>
      <c r="C110" s="219"/>
      <c r="D110" s="220" t="s">
        <v>139</v>
      </c>
      <c r="E110" s="221" t="s">
        <v>19</v>
      </c>
      <c r="F110" s="222" t="s">
        <v>186</v>
      </c>
      <c r="G110" s="219"/>
      <c r="H110" s="223">
        <v>89.369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139</v>
      </c>
      <c r="AU110" s="229" t="s">
        <v>81</v>
      </c>
      <c r="AV110" s="13" t="s">
        <v>81</v>
      </c>
      <c r="AW110" s="13" t="s">
        <v>33</v>
      </c>
      <c r="AX110" s="13" t="s">
        <v>79</v>
      </c>
      <c r="AY110" s="229" t="s">
        <v>130</v>
      </c>
    </row>
    <row r="111" s="2" customFormat="1" ht="16.5" customHeight="1">
      <c r="A111" s="39"/>
      <c r="B111" s="40"/>
      <c r="C111" s="251" t="s">
        <v>187</v>
      </c>
      <c r="D111" s="251" t="s">
        <v>188</v>
      </c>
      <c r="E111" s="252" t="s">
        <v>189</v>
      </c>
      <c r="F111" s="253" t="s">
        <v>190</v>
      </c>
      <c r="G111" s="254" t="s">
        <v>170</v>
      </c>
      <c r="H111" s="255">
        <v>178.738</v>
      </c>
      <c r="I111" s="256"/>
      <c r="J111" s="257">
        <f>ROUND(I111*H111,2)</f>
        <v>0</v>
      </c>
      <c r="K111" s="253" t="s">
        <v>136</v>
      </c>
      <c r="L111" s="258"/>
      <c r="M111" s="259" t="s">
        <v>19</v>
      </c>
      <c r="N111" s="260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173</v>
      </c>
      <c r="AT111" s="216" t="s">
        <v>188</v>
      </c>
      <c r="AU111" s="216" t="s">
        <v>81</v>
      </c>
      <c r="AY111" s="18" t="s">
        <v>130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137</v>
      </c>
      <c r="BM111" s="216" t="s">
        <v>191</v>
      </c>
    </row>
    <row r="112" s="13" customFormat="1">
      <c r="A112" s="13"/>
      <c r="B112" s="218"/>
      <c r="C112" s="219"/>
      <c r="D112" s="220" t="s">
        <v>139</v>
      </c>
      <c r="E112" s="219"/>
      <c r="F112" s="222" t="s">
        <v>192</v>
      </c>
      <c r="G112" s="219"/>
      <c r="H112" s="223">
        <v>178.738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139</v>
      </c>
      <c r="AU112" s="229" t="s">
        <v>81</v>
      </c>
      <c r="AV112" s="13" t="s">
        <v>81</v>
      </c>
      <c r="AW112" s="13" t="s">
        <v>4</v>
      </c>
      <c r="AX112" s="13" t="s">
        <v>79</v>
      </c>
      <c r="AY112" s="229" t="s">
        <v>130</v>
      </c>
    </row>
    <row r="113" s="12" customFormat="1" ht="22.8" customHeight="1">
      <c r="A113" s="12"/>
      <c r="B113" s="189"/>
      <c r="C113" s="190"/>
      <c r="D113" s="191" t="s">
        <v>70</v>
      </c>
      <c r="E113" s="203" t="s">
        <v>137</v>
      </c>
      <c r="F113" s="203" t="s">
        <v>193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SUM(P114:P117)</f>
        <v>0</v>
      </c>
      <c r="Q113" s="197"/>
      <c r="R113" s="198">
        <f>SUM(R114:R117)</f>
        <v>0.01278</v>
      </c>
      <c r="S113" s="197"/>
      <c r="T113" s="199">
        <f>SUM(T114:T117)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79</v>
      </c>
      <c r="AT113" s="201" t="s">
        <v>70</v>
      </c>
      <c r="AU113" s="201" t="s">
        <v>79</v>
      </c>
      <c r="AY113" s="200" t="s">
        <v>130</v>
      </c>
      <c r="BK113" s="202">
        <f>SUM(BK114:BK117)</f>
        <v>0</v>
      </c>
    </row>
    <row r="114" s="2" customFormat="1" ht="33" customHeight="1">
      <c r="A114" s="39"/>
      <c r="B114" s="40"/>
      <c r="C114" s="205" t="s">
        <v>194</v>
      </c>
      <c r="D114" s="205" t="s">
        <v>132</v>
      </c>
      <c r="E114" s="206" t="s">
        <v>195</v>
      </c>
      <c r="F114" s="207" t="s">
        <v>196</v>
      </c>
      <c r="G114" s="208" t="s">
        <v>148</v>
      </c>
      <c r="H114" s="209">
        <v>44.683999999999998</v>
      </c>
      <c r="I114" s="210"/>
      <c r="J114" s="211">
        <f>ROUND(I114*H114,2)</f>
        <v>0</v>
      </c>
      <c r="K114" s="207" t="s">
        <v>136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137</v>
      </c>
      <c r="AT114" s="216" t="s">
        <v>132</v>
      </c>
      <c r="AU114" s="216" t="s">
        <v>81</v>
      </c>
      <c r="AY114" s="18" t="s">
        <v>130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137</v>
      </c>
      <c r="BM114" s="216" t="s">
        <v>197</v>
      </c>
    </row>
    <row r="115" s="13" customFormat="1">
      <c r="A115" s="13"/>
      <c r="B115" s="218"/>
      <c r="C115" s="219"/>
      <c r="D115" s="220" t="s">
        <v>139</v>
      </c>
      <c r="E115" s="221" t="s">
        <v>19</v>
      </c>
      <c r="F115" s="222" t="s">
        <v>198</v>
      </c>
      <c r="G115" s="219"/>
      <c r="H115" s="223">
        <v>44.683999999999998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139</v>
      </c>
      <c r="AU115" s="229" t="s">
        <v>81</v>
      </c>
      <c r="AV115" s="13" t="s">
        <v>81</v>
      </c>
      <c r="AW115" s="13" t="s">
        <v>33</v>
      </c>
      <c r="AX115" s="13" t="s">
        <v>79</v>
      </c>
      <c r="AY115" s="229" t="s">
        <v>130</v>
      </c>
    </row>
    <row r="116" s="2" customFormat="1" ht="33" customHeight="1">
      <c r="A116" s="39"/>
      <c r="B116" s="40"/>
      <c r="C116" s="205" t="s">
        <v>199</v>
      </c>
      <c r="D116" s="205" t="s">
        <v>132</v>
      </c>
      <c r="E116" s="206" t="s">
        <v>200</v>
      </c>
      <c r="F116" s="207" t="s">
        <v>201</v>
      </c>
      <c r="G116" s="208" t="s">
        <v>148</v>
      </c>
      <c r="H116" s="209">
        <v>1</v>
      </c>
      <c r="I116" s="210"/>
      <c r="J116" s="211">
        <f>ROUND(I116*H116,2)</f>
        <v>0</v>
      </c>
      <c r="K116" s="207" t="s">
        <v>136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137</v>
      </c>
      <c r="AT116" s="216" t="s">
        <v>132</v>
      </c>
      <c r="AU116" s="216" t="s">
        <v>81</v>
      </c>
      <c r="AY116" s="18" t="s">
        <v>130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137</v>
      </c>
      <c r="BM116" s="216" t="s">
        <v>202</v>
      </c>
    </row>
    <row r="117" s="2" customFormat="1">
      <c r="A117" s="39"/>
      <c r="B117" s="40"/>
      <c r="C117" s="205" t="s">
        <v>203</v>
      </c>
      <c r="D117" s="205" t="s">
        <v>132</v>
      </c>
      <c r="E117" s="206" t="s">
        <v>204</v>
      </c>
      <c r="F117" s="207" t="s">
        <v>205</v>
      </c>
      <c r="G117" s="208" t="s">
        <v>135</v>
      </c>
      <c r="H117" s="209">
        <v>2</v>
      </c>
      <c r="I117" s="210"/>
      <c r="J117" s="211">
        <f>ROUND(I117*H117,2)</f>
        <v>0</v>
      </c>
      <c r="K117" s="207" t="s">
        <v>136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0.0063899999999999998</v>
      </c>
      <c r="R117" s="214">
        <f>Q117*H117</f>
        <v>0.01278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137</v>
      </c>
      <c r="AT117" s="216" t="s">
        <v>132</v>
      </c>
      <c r="AU117" s="216" t="s">
        <v>81</v>
      </c>
      <c r="AY117" s="18" t="s">
        <v>130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137</v>
      </c>
      <c r="BM117" s="216" t="s">
        <v>206</v>
      </c>
    </row>
    <row r="118" s="12" customFormat="1" ht="22.8" customHeight="1">
      <c r="A118" s="12"/>
      <c r="B118" s="189"/>
      <c r="C118" s="190"/>
      <c r="D118" s="191" t="s">
        <v>70</v>
      </c>
      <c r="E118" s="203" t="s">
        <v>158</v>
      </c>
      <c r="F118" s="203" t="s">
        <v>207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SUM(P119:P122)</f>
        <v>0</v>
      </c>
      <c r="Q118" s="197"/>
      <c r="R118" s="198">
        <f>SUM(R119:R122)</f>
        <v>130.9090128</v>
      </c>
      <c r="S118" s="197"/>
      <c r="T118" s="199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79</v>
      </c>
      <c r="AT118" s="201" t="s">
        <v>70</v>
      </c>
      <c r="AU118" s="201" t="s">
        <v>79</v>
      </c>
      <c r="AY118" s="200" t="s">
        <v>130</v>
      </c>
      <c r="BK118" s="202">
        <f>SUM(BK119:BK122)</f>
        <v>0</v>
      </c>
    </row>
    <row r="119" s="2" customFormat="1">
      <c r="A119" s="39"/>
      <c r="B119" s="40"/>
      <c r="C119" s="205" t="s">
        <v>8</v>
      </c>
      <c r="D119" s="205" t="s">
        <v>132</v>
      </c>
      <c r="E119" s="206" t="s">
        <v>208</v>
      </c>
      <c r="F119" s="207" t="s">
        <v>209</v>
      </c>
      <c r="G119" s="208" t="s">
        <v>135</v>
      </c>
      <c r="H119" s="209">
        <v>93.510000000000005</v>
      </c>
      <c r="I119" s="210"/>
      <c r="J119" s="211">
        <f>ROUND(I119*H119,2)</f>
        <v>0</v>
      </c>
      <c r="K119" s="207" t="s">
        <v>136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0.46000000000000002</v>
      </c>
      <c r="R119" s="214">
        <f>Q119*H119</f>
        <v>43.014600000000002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137</v>
      </c>
      <c r="AT119" s="216" t="s">
        <v>132</v>
      </c>
      <c r="AU119" s="216" t="s">
        <v>81</v>
      </c>
      <c r="AY119" s="18" t="s">
        <v>130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137</v>
      </c>
      <c r="BM119" s="216" t="s">
        <v>210</v>
      </c>
    </row>
    <row r="120" s="2" customFormat="1" ht="44.25" customHeight="1">
      <c r="A120" s="39"/>
      <c r="B120" s="40"/>
      <c r="C120" s="205" t="s">
        <v>211</v>
      </c>
      <c r="D120" s="205" t="s">
        <v>132</v>
      </c>
      <c r="E120" s="206" t="s">
        <v>212</v>
      </c>
      <c r="F120" s="207" t="s">
        <v>213</v>
      </c>
      <c r="G120" s="208" t="s">
        <v>135</v>
      </c>
      <c r="H120" s="209">
        <v>93.510000000000005</v>
      </c>
      <c r="I120" s="210"/>
      <c r="J120" s="211">
        <f>ROUND(I120*H120,2)</f>
        <v>0</v>
      </c>
      <c r="K120" s="207" t="s">
        <v>136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0.38</v>
      </c>
      <c r="R120" s="214">
        <f>Q120*H120</f>
        <v>35.533799999999999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137</v>
      </c>
      <c r="AT120" s="216" t="s">
        <v>132</v>
      </c>
      <c r="AU120" s="216" t="s">
        <v>81</v>
      </c>
      <c r="AY120" s="18" t="s">
        <v>130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137</v>
      </c>
      <c r="BM120" s="216" t="s">
        <v>214</v>
      </c>
    </row>
    <row r="121" s="2" customFormat="1" ht="44.25" customHeight="1">
      <c r="A121" s="39"/>
      <c r="B121" s="40"/>
      <c r="C121" s="205" t="s">
        <v>215</v>
      </c>
      <c r="D121" s="205" t="s">
        <v>132</v>
      </c>
      <c r="E121" s="206" t="s">
        <v>216</v>
      </c>
      <c r="F121" s="207" t="s">
        <v>217</v>
      </c>
      <c r="G121" s="208" t="s">
        <v>135</v>
      </c>
      <c r="H121" s="209">
        <v>124.68000000000001</v>
      </c>
      <c r="I121" s="210"/>
      <c r="J121" s="211">
        <f>ROUND(I121*H121,2)</f>
        <v>0</v>
      </c>
      <c r="K121" s="207" t="s">
        <v>136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0.26375999999999999</v>
      </c>
      <c r="R121" s="214">
        <f>Q121*H121</f>
        <v>32.885596800000002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137</v>
      </c>
      <c r="AT121" s="216" t="s">
        <v>132</v>
      </c>
      <c r="AU121" s="216" t="s">
        <v>81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137</v>
      </c>
      <c r="BM121" s="216" t="s">
        <v>218</v>
      </c>
    </row>
    <row r="122" s="2" customFormat="1">
      <c r="A122" s="39"/>
      <c r="B122" s="40"/>
      <c r="C122" s="205" t="s">
        <v>219</v>
      </c>
      <c r="D122" s="205" t="s">
        <v>132</v>
      </c>
      <c r="E122" s="206" t="s">
        <v>220</v>
      </c>
      <c r="F122" s="207" t="s">
        <v>221</v>
      </c>
      <c r="G122" s="208" t="s">
        <v>135</v>
      </c>
      <c r="H122" s="209">
        <v>124.68000000000001</v>
      </c>
      <c r="I122" s="210"/>
      <c r="J122" s="211">
        <f>ROUND(I122*H122,2)</f>
        <v>0</v>
      </c>
      <c r="K122" s="207" t="s">
        <v>136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0.15620000000000001</v>
      </c>
      <c r="R122" s="214">
        <f>Q122*H122</f>
        <v>19.475016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132</v>
      </c>
      <c r="AU122" s="216" t="s">
        <v>81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137</v>
      </c>
      <c r="BM122" s="216" t="s">
        <v>222</v>
      </c>
    </row>
    <row r="123" s="12" customFormat="1" ht="22.8" customHeight="1">
      <c r="A123" s="12"/>
      <c r="B123" s="189"/>
      <c r="C123" s="190"/>
      <c r="D123" s="191" t="s">
        <v>70</v>
      </c>
      <c r="E123" s="203" t="s">
        <v>173</v>
      </c>
      <c r="F123" s="203" t="s">
        <v>223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SUM(P124:P168)</f>
        <v>0</v>
      </c>
      <c r="Q123" s="197"/>
      <c r="R123" s="198">
        <f>SUM(R124:R168)</f>
        <v>6.5888480100000013</v>
      </c>
      <c r="S123" s="197"/>
      <c r="T123" s="199">
        <f>SUM(T124:T168)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79</v>
      </c>
      <c r="AT123" s="201" t="s">
        <v>70</v>
      </c>
      <c r="AU123" s="201" t="s">
        <v>79</v>
      </c>
      <c r="AY123" s="200" t="s">
        <v>130</v>
      </c>
      <c r="BK123" s="202">
        <f>SUM(BK124:BK168)</f>
        <v>0</v>
      </c>
    </row>
    <row r="124" s="2" customFormat="1">
      <c r="A124" s="39"/>
      <c r="B124" s="40"/>
      <c r="C124" s="205" t="s">
        <v>224</v>
      </c>
      <c r="D124" s="205" t="s">
        <v>132</v>
      </c>
      <c r="E124" s="206" t="s">
        <v>225</v>
      </c>
      <c r="F124" s="207" t="s">
        <v>226</v>
      </c>
      <c r="G124" s="208" t="s">
        <v>227</v>
      </c>
      <c r="H124" s="209">
        <v>13</v>
      </c>
      <c r="I124" s="210"/>
      <c r="J124" s="211">
        <f>ROUND(I124*H124,2)</f>
        <v>0</v>
      </c>
      <c r="K124" s="207" t="s">
        <v>136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137</v>
      </c>
      <c r="AT124" s="216" t="s">
        <v>132</v>
      </c>
      <c r="AU124" s="216" t="s">
        <v>81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137</v>
      </c>
      <c r="BM124" s="216" t="s">
        <v>228</v>
      </c>
    </row>
    <row r="125" s="2" customFormat="1">
      <c r="A125" s="39"/>
      <c r="B125" s="40"/>
      <c r="C125" s="251" t="s">
        <v>229</v>
      </c>
      <c r="D125" s="251" t="s">
        <v>188</v>
      </c>
      <c r="E125" s="252" t="s">
        <v>230</v>
      </c>
      <c r="F125" s="253" t="s">
        <v>231</v>
      </c>
      <c r="G125" s="254" t="s">
        <v>227</v>
      </c>
      <c r="H125" s="255">
        <v>2</v>
      </c>
      <c r="I125" s="256"/>
      <c r="J125" s="257">
        <f>ROUND(I125*H125,2)</f>
        <v>0</v>
      </c>
      <c r="K125" s="253" t="s">
        <v>136</v>
      </c>
      <c r="L125" s="258"/>
      <c r="M125" s="259" t="s">
        <v>19</v>
      </c>
      <c r="N125" s="260" t="s">
        <v>42</v>
      </c>
      <c r="O125" s="85"/>
      <c r="P125" s="214">
        <f>O125*H125</f>
        <v>0</v>
      </c>
      <c r="Q125" s="214">
        <v>0.012200000000000001</v>
      </c>
      <c r="R125" s="214">
        <f>Q125*H125</f>
        <v>0.024400000000000002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188</v>
      </c>
      <c r="AU125" s="216" t="s">
        <v>81</v>
      </c>
      <c r="AY125" s="18" t="s">
        <v>130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137</v>
      </c>
      <c r="BM125" s="216" t="s">
        <v>232</v>
      </c>
    </row>
    <row r="126" s="2" customFormat="1">
      <c r="A126" s="39"/>
      <c r="B126" s="40"/>
      <c r="C126" s="251" t="s">
        <v>7</v>
      </c>
      <c r="D126" s="251" t="s">
        <v>188</v>
      </c>
      <c r="E126" s="252" t="s">
        <v>233</v>
      </c>
      <c r="F126" s="253" t="s">
        <v>234</v>
      </c>
      <c r="G126" s="254" t="s">
        <v>227</v>
      </c>
      <c r="H126" s="255">
        <v>10</v>
      </c>
      <c r="I126" s="256"/>
      <c r="J126" s="257">
        <f>ROUND(I126*H126,2)</f>
        <v>0</v>
      </c>
      <c r="K126" s="253" t="s">
        <v>136</v>
      </c>
      <c r="L126" s="258"/>
      <c r="M126" s="259" t="s">
        <v>19</v>
      </c>
      <c r="N126" s="260" t="s">
        <v>42</v>
      </c>
      <c r="O126" s="85"/>
      <c r="P126" s="214">
        <f>O126*H126</f>
        <v>0</v>
      </c>
      <c r="Q126" s="214">
        <v>0.0080000000000000002</v>
      </c>
      <c r="R126" s="214">
        <f>Q126*H126</f>
        <v>0.080000000000000002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188</v>
      </c>
      <c r="AU126" s="216" t="s">
        <v>81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137</v>
      </c>
      <c r="BM126" s="216" t="s">
        <v>235</v>
      </c>
    </row>
    <row r="127" s="2" customFormat="1">
      <c r="A127" s="39"/>
      <c r="B127" s="40"/>
      <c r="C127" s="251" t="s">
        <v>236</v>
      </c>
      <c r="D127" s="251" t="s">
        <v>188</v>
      </c>
      <c r="E127" s="252" t="s">
        <v>237</v>
      </c>
      <c r="F127" s="253" t="s">
        <v>238</v>
      </c>
      <c r="G127" s="254" t="s">
        <v>227</v>
      </c>
      <c r="H127" s="255">
        <v>1</v>
      </c>
      <c r="I127" s="256"/>
      <c r="J127" s="257">
        <f>ROUND(I127*H127,2)</f>
        <v>0</v>
      </c>
      <c r="K127" s="253" t="s">
        <v>136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0.0038</v>
      </c>
      <c r="R127" s="214">
        <f>Q127*H127</f>
        <v>0.0038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188</v>
      </c>
      <c r="AU127" s="216" t="s">
        <v>81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137</v>
      </c>
      <c r="BM127" s="216" t="s">
        <v>239</v>
      </c>
    </row>
    <row r="128" s="2" customFormat="1">
      <c r="A128" s="39"/>
      <c r="B128" s="40"/>
      <c r="C128" s="205" t="s">
        <v>240</v>
      </c>
      <c r="D128" s="205" t="s">
        <v>132</v>
      </c>
      <c r="E128" s="206" t="s">
        <v>241</v>
      </c>
      <c r="F128" s="207" t="s">
        <v>242</v>
      </c>
      <c r="G128" s="208" t="s">
        <v>227</v>
      </c>
      <c r="H128" s="209">
        <v>4</v>
      </c>
      <c r="I128" s="210"/>
      <c r="J128" s="211">
        <f>ROUND(I128*H128,2)</f>
        <v>0</v>
      </c>
      <c r="K128" s="207" t="s">
        <v>136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137</v>
      </c>
      <c r="AT128" s="216" t="s">
        <v>132</v>
      </c>
      <c r="AU128" s="216" t="s">
        <v>81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137</v>
      </c>
      <c r="BM128" s="216" t="s">
        <v>243</v>
      </c>
    </row>
    <row r="129" s="2" customFormat="1">
      <c r="A129" s="39"/>
      <c r="B129" s="40"/>
      <c r="C129" s="251" t="s">
        <v>244</v>
      </c>
      <c r="D129" s="251" t="s">
        <v>188</v>
      </c>
      <c r="E129" s="252" t="s">
        <v>245</v>
      </c>
      <c r="F129" s="253" t="s">
        <v>246</v>
      </c>
      <c r="G129" s="254" t="s">
        <v>227</v>
      </c>
      <c r="H129" s="255">
        <v>4</v>
      </c>
      <c r="I129" s="256"/>
      <c r="J129" s="257">
        <f>ROUND(I129*H129,2)</f>
        <v>0</v>
      </c>
      <c r="K129" s="253" t="s">
        <v>136</v>
      </c>
      <c r="L129" s="258"/>
      <c r="M129" s="259" t="s">
        <v>19</v>
      </c>
      <c r="N129" s="260" t="s">
        <v>42</v>
      </c>
      <c r="O129" s="85"/>
      <c r="P129" s="214">
        <f>O129*H129</f>
        <v>0</v>
      </c>
      <c r="Q129" s="214">
        <v>0.0149</v>
      </c>
      <c r="R129" s="214">
        <f>Q129*H129</f>
        <v>0.0596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188</v>
      </c>
      <c r="AU129" s="216" t="s">
        <v>81</v>
      </c>
      <c r="AY129" s="18" t="s">
        <v>130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137</v>
      </c>
      <c r="BM129" s="216" t="s">
        <v>247</v>
      </c>
    </row>
    <row r="130" s="2" customFormat="1">
      <c r="A130" s="39"/>
      <c r="B130" s="40"/>
      <c r="C130" s="205" t="s">
        <v>248</v>
      </c>
      <c r="D130" s="205" t="s">
        <v>132</v>
      </c>
      <c r="E130" s="206" t="s">
        <v>249</v>
      </c>
      <c r="F130" s="207" t="s">
        <v>250</v>
      </c>
      <c r="G130" s="208" t="s">
        <v>251</v>
      </c>
      <c r="H130" s="209">
        <v>101.2</v>
      </c>
      <c r="I130" s="210"/>
      <c r="J130" s="211">
        <f>ROUND(I130*H130,2)</f>
        <v>0</v>
      </c>
      <c r="K130" s="207" t="s">
        <v>136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137</v>
      </c>
      <c r="AT130" s="216" t="s">
        <v>132</v>
      </c>
      <c r="AU130" s="216" t="s">
        <v>81</v>
      </c>
      <c r="AY130" s="18" t="s">
        <v>130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137</v>
      </c>
      <c r="BM130" s="216" t="s">
        <v>252</v>
      </c>
    </row>
    <row r="131" s="2" customFormat="1">
      <c r="A131" s="39"/>
      <c r="B131" s="40"/>
      <c r="C131" s="251" t="s">
        <v>253</v>
      </c>
      <c r="D131" s="251" t="s">
        <v>188</v>
      </c>
      <c r="E131" s="252" t="s">
        <v>254</v>
      </c>
      <c r="F131" s="253" t="s">
        <v>255</v>
      </c>
      <c r="G131" s="254" t="s">
        <v>251</v>
      </c>
      <c r="H131" s="255">
        <v>102.718</v>
      </c>
      <c r="I131" s="256"/>
      <c r="J131" s="257">
        <f>ROUND(I131*H131,2)</f>
        <v>0</v>
      </c>
      <c r="K131" s="253" t="s">
        <v>136</v>
      </c>
      <c r="L131" s="258"/>
      <c r="M131" s="259" t="s">
        <v>19</v>
      </c>
      <c r="N131" s="260" t="s">
        <v>42</v>
      </c>
      <c r="O131" s="85"/>
      <c r="P131" s="214">
        <f>O131*H131</f>
        <v>0</v>
      </c>
      <c r="Q131" s="214">
        <v>0.00027999999999999998</v>
      </c>
      <c r="R131" s="214">
        <f>Q131*H131</f>
        <v>0.028761039999999998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188</v>
      </c>
      <c r="AU131" s="216" t="s">
        <v>81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137</v>
      </c>
      <c r="BM131" s="216" t="s">
        <v>256</v>
      </c>
    </row>
    <row r="132" s="13" customFormat="1">
      <c r="A132" s="13"/>
      <c r="B132" s="218"/>
      <c r="C132" s="219"/>
      <c r="D132" s="220" t="s">
        <v>139</v>
      </c>
      <c r="E132" s="219"/>
      <c r="F132" s="222" t="s">
        <v>257</v>
      </c>
      <c r="G132" s="219"/>
      <c r="H132" s="223">
        <v>102.718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139</v>
      </c>
      <c r="AU132" s="229" t="s">
        <v>81</v>
      </c>
      <c r="AV132" s="13" t="s">
        <v>81</v>
      </c>
      <c r="AW132" s="13" t="s">
        <v>4</v>
      </c>
      <c r="AX132" s="13" t="s">
        <v>79</v>
      </c>
      <c r="AY132" s="229" t="s">
        <v>130</v>
      </c>
    </row>
    <row r="133" s="2" customFormat="1">
      <c r="A133" s="39"/>
      <c r="B133" s="40"/>
      <c r="C133" s="205" t="s">
        <v>258</v>
      </c>
      <c r="D133" s="205" t="s">
        <v>132</v>
      </c>
      <c r="E133" s="206" t="s">
        <v>259</v>
      </c>
      <c r="F133" s="207" t="s">
        <v>260</v>
      </c>
      <c r="G133" s="208" t="s">
        <v>251</v>
      </c>
      <c r="H133" s="209">
        <v>2.7000000000000002</v>
      </c>
      <c r="I133" s="210"/>
      <c r="J133" s="211">
        <f>ROUND(I133*H133,2)</f>
        <v>0</v>
      </c>
      <c r="K133" s="207" t="s">
        <v>136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137</v>
      </c>
      <c r="AT133" s="216" t="s">
        <v>132</v>
      </c>
      <c r="AU133" s="216" t="s">
        <v>81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137</v>
      </c>
      <c r="BM133" s="216" t="s">
        <v>261</v>
      </c>
    </row>
    <row r="134" s="2" customFormat="1">
      <c r="A134" s="39"/>
      <c r="B134" s="40"/>
      <c r="C134" s="251" t="s">
        <v>262</v>
      </c>
      <c r="D134" s="251" t="s">
        <v>188</v>
      </c>
      <c r="E134" s="252" t="s">
        <v>263</v>
      </c>
      <c r="F134" s="253" t="s">
        <v>264</v>
      </c>
      <c r="G134" s="254" t="s">
        <v>251</v>
      </c>
      <c r="H134" s="255">
        <v>2.7410000000000001</v>
      </c>
      <c r="I134" s="256"/>
      <c r="J134" s="257">
        <f>ROUND(I134*H134,2)</f>
        <v>0</v>
      </c>
      <c r="K134" s="253" t="s">
        <v>136</v>
      </c>
      <c r="L134" s="258"/>
      <c r="M134" s="259" t="s">
        <v>19</v>
      </c>
      <c r="N134" s="260" t="s">
        <v>42</v>
      </c>
      <c r="O134" s="85"/>
      <c r="P134" s="214">
        <f>O134*H134</f>
        <v>0</v>
      </c>
      <c r="Q134" s="214">
        <v>0.00042999999999999999</v>
      </c>
      <c r="R134" s="214">
        <f>Q134*H134</f>
        <v>0.00117863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188</v>
      </c>
      <c r="AU134" s="216" t="s">
        <v>81</v>
      </c>
      <c r="AY134" s="18" t="s">
        <v>130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137</v>
      </c>
      <c r="BM134" s="216" t="s">
        <v>265</v>
      </c>
    </row>
    <row r="135" s="13" customFormat="1">
      <c r="A135" s="13"/>
      <c r="B135" s="218"/>
      <c r="C135" s="219"/>
      <c r="D135" s="220" t="s">
        <v>139</v>
      </c>
      <c r="E135" s="219"/>
      <c r="F135" s="222" t="s">
        <v>266</v>
      </c>
      <c r="G135" s="219"/>
      <c r="H135" s="223">
        <v>2.7410000000000001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139</v>
      </c>
      <c r="AU135" s="229" t="s">
        <v>81</v>
      </c>
      <c r="AV135" s="13" t="s">
        <v>81</v>
      </c>
      <c r="AW135" s="13" t="s">
        <v>4</v>
      </c>
      <c r="AX135" s="13" t="s">
        <v>79</v>
      </c>
      <c r="AY135" s="229" t="s">
        <v>130</v>
      </c>
    </row>
    <row r="136" s="2" customFormat="1">
      <c r="A136" s="39"/>
      <c r="B136" s="40"/>
      <c r="C136" s="205" t="s">
        <v>267</v>
      </c>
      <c r="D136" s="205" t="s">
        <v>132</v>
      </c>
      <c r="E136" s="206" t="s">
        <v>268</v>
      </c>
      <c r="F136" s="207" t="s">
        <v>269</v>
      </c>
      <c r="G136" s="208" t="s">
        <v>251</v>
      </c>
      <c r="H136" s="209">
        <v>454.19999999999999</v>
      </c>
      <c r="I136" s="210"/>
      <c r="J136" s="211">
        <f>ROUND(I136*H136,2)</f>
        <v>0</v>
      </c>
      <c r="K136" s="207" t="s">
        <v>136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137</v>
      </c>
      <c r="AT136" s="216" t="s">
        <v>132</v>
      </c>
      <c r="AU136" s="216" t="s">
        <v>81</v>
      </c>
      <c r="AY136" s="18" t="s">
        <v>130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137</v>
      </c>
      <c r="BM136" s="216" t="s">
        <v>270</v>
      </c>
    </row>
    <row r="137" s="2" customFormat="1" ht="21.75" customHeight="1">
      <c r="A137" s="39"/>
      <c r="B137" s="40"/>
      <c r="C137" s="251" t="s">
        <v>271</v>
      </c>
      <c r="D137" s="251" t="s">
        <v>188</v>
      </c>
      <c r="E137" s="252" t="s">
        <v>272</v>
      </c>
      <c r="F137" s="253" t="s">
        <v>273</v>
      </c>
      <c r="G137" s="254" t="s">
        <v>251</v>
      </c>
      <c r="H137" s="255">
        <v>461.01299999999998</v>
      </c>
      <c r="I137" s="256"/>
      <c r="J137" s="257">
        <f>ROUND(I137*H137,2)</f>
        <v>0</v>
      </c>
      <c r="K137" s="253" t="s">
        <v>136</v>
      </c>
      <c r="L137" s="258"/>
      <c r="M137" s="259" t="s">
        <v>19</v>
      </c>
      <c r="N137" s="260" t="s">
        <v>42</v>
      </c>
      <c r="O137" s="85"/>
      <c r="P137" s="214">
        <f>O137*H137</f>
        <v>0</v>
      </c>
      <c r="Q137" s="214">
        <v>0.00018000000000000001</v>
      </c>
      <c r="R137" s="214">
        <f>Q137*H137</f>
        <v>0.082982340000000002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188</v>
      </c>
      <c r="AU137" s="216" t="s">
        <v>81</v>
      </c>
      <c r="AY137" s="18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137</v>
      </c>
      <c r="BM137" s="216" t="s">
        <v>274</v>
      </c>
    </row>
    <row r="138" s="13" customFormat="1">
      <c r="A138" s="13"/>
      <c r="B138" s="218"/>
      <c r="C138" s="219"/>
      <c r="D138" s="220" t="s">
        <v>139</v>
      </c>
      <c r="E138" s="219"/>
      <c r="F138" s="222" t="s">
        <v>275</v>
      </c>
      <c r="G138" s="219"/>
      <c r="H138" s="223">
        <v>461.01299999999998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139</v>
      </c>
      <c r="AU138" s="229" t="s">
        <v>81</v>
      </c>
      <c r="AV138" s="13" t="s">
        <v>81</v>
      </c>
      <c r="AW138" s="13" t="s">
        <v>4</v>
      </c>
      <c r="AX138" s="13" t="s">
        <v>79</v>
      </c>
      <c r="AY138" s="229" t="s">
        <v>130</v>
      </c>
    </row>
    <row r="139" s="2" customFormat="1">
      <c r="A139" s="39"/>
      <c r="B139" s="40"/>
      <c r="C139" s="205" t="s">
        <v>276</v>
      </c>
      <c r="D139" s="205" t="s">
        <v>132</v>
      </c>
      <c r="E139" s="206" t="s">
        <v>277</v>
      </c>
      <c r="F139" s="207" t="s">
        <v>278</v>
      </c>
      <c r="G139" s="208" t="s">
        <v>227</v>
      </c>
      <c r="H139" s="209">
        <v>18</v>
      </c>
      <c r="I139" s="210"/>
      <c r="J139" s="211">
        <f>ROUND(I139*H139,2)</f>
        <v>0</v>
      </c>
      <c r="K139" s="207" t="s">
        <v>136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137</v>
      </c>
      <c r="AT139" s="216" t="s">
        <v>132</v>
      </c>
      <c r="AU139" s="216" t="s">
        <v>81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137</v>
      </c>
      <c r="BM139" s="216" t="s">
        <v>279</v>
      </c>
    </row>
    <row r="140" s="2" customFormat="1" ht="16.5" customHeight="1">
      <c r="A140" s="39"/>
      <c r="B140" s="40"/>
      <c r="C140" s="251" t="s">
        <v>280</v>
      </c>
      <c r="D140" s="251" t="s">
        <v>188</v>
      </c>
      <c r="E140" s="252" t="s">
        <v>281</v>
      </c>
      <c r="F140" s="253" t="s">
        <v>282</v>
      </c>
      <c r="G140" s="254" t="s">
        <v>227</v>
      </c>
      <c r="H140" s="255">
        <v>18</v>
      </c>
      <c r="I140" s="256"/>
      <c r="J140" s="257">
        <f>ROUND(I140*H140,2)</f>
        <v>0</v>
      </c>
      <c r="K140" s="253" t="s">
        <v>19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188</v>
      </c>
      <c r="AU140" s="216" t="s">
        <v>81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137</v>
      </c>
      <c r="BM140" s="216" t="s">
        <v>283</v>
      </c>
    </row>
    <row r="141" s="2" customFormat="1" ht="44.25" customHeight="1">
      <c r="A141" s="39"/>
      <c r="B141" s="40"/>
      <c r="C141" s="205" t="s">
        <v>284</v>
      </c>
      <c r="D141" s="205" t="s">
        <v>132</v>
      </c>
      <c r="E141" s="206" t="s">
        <v>285</v>
      </c>
      <c r="F141" s="207" t="s">
        <v>286</v>
      </c>
      <c r="G141" s="208" t="s">
        <v>227</v>
      </c>
      <c r="H141" s="209">
        <v>10</v>
      </c>
      <c r="I141" s="210"/>
      <c r="J141" s="211">
        <f>ROUND(I141*H141,2)</f>
        <v>0</v>
      </c>
      <c r="K141" s="207" t="s">
        <v>136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137</v>
      </c>
      <c r="AT141" s="216" t="s">
        <v>132</v>
      </c>
      <c r="AU141" s="216" t="s">
        <v>81</v>
      </c>
      <c r="AY141" s="18" t="s">
        <v>130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137</v>
      </c>
      <c r="BM141" s="216" t="s">
        <v>287</v>
      </c>
    </row>
    <row r="142" s="2" customFormat="1" ht="16.5" customHeight="1">
      <c r="A142" s="39"/>
      <c r="B142" s="40"/>
      <c r="C142" s="251" t="s">
        <v>288</v>
      </c>
      <c r="D142" s="251" t="s">
        <v>188</v>
      </c>
      <c r="E142" s="252" t="s">
        <v>289</v>
      </c>
      <c r="F142" s="253" t="s">
        <v>290</v>
      </c>
      <c r="G142" s="254" t="s">
        <v>227</v>
      </c>
      <c r="H142" s="255">
        <v>10</v>
      </c>
      <c r="I142" s="256"/>
      <c r="J142" s="257">
        <f>ROUND(I142*H142,2)</f>
        <v>0</v>
      </c>
      <c r="K142" s="253" t="s">
        <v>136</v>
      </c>
      <c r="L142" s="258"/>
      <c r="M142" s="259" t="s">
        <v>19</v>
      </c>
      <c r="N142" s="260" t="s">
        <v>42</v>
      </c>
      <c r="O142" s="85"/>
      <c r="P142" s="214">
        <f>O142*H142</f>
        <v>0</v>
      </c>
      <c r="Q142" s="214">
        <v>0.00038999999999999999</v>
      </c>
      <c r="R142" s="214">
        <f>Q142*H142</f>
        <v>0.0038999999999999998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188</v>
      </c>
      <c r="AU142" s="216" t="s">
        <v>81</v>
      </c>
      <c r="AY142" s="18" t="s">
        <v>130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137</v>
      </c>
      <c r="BM142" s="216" t="s">
        <v>291</v>
      </c>
    </row>
    <row r="143" s="2" customFormat="1">
      <c r="A143" s="39"/>
      <c r="B143" s="40"/>
      <c r="C143" s="205" t="s">
        <v>292</v>
      </c>
      <c r="D143" s="205" t="s">
        <v>132</v>
      </c>
      <c r="E143" s="206" t="s">
        <v>293</v>
      </c>
      <c r="F143" s="207" t="s">
        <v>294</v>
      </c>
      <c r="G143" s="208" t="s">
        <v>227</v>
      </c>
      <c r="H143" s="209">
        <v>27</v>
      </c>
      <c r="I143" s="210"/>
      <c r="J143" s="211">
        <f>ROUND(I143*H143,2)</f>
        <v>0</v>
      </c>
      <c r="K143" s="207" t="s">
        <v>136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0.00072000000000000005</v>
      </c>
      <c r="R143" s="214">
        <f>Q143*H143</f>
        <v>0.019440000000000002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137</v>
      </c>
      <c r="AT143" s="216" t="s">
        <v>132</v>
      </c>
      <c r="AU143" s="216" t="s">
        <v>81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137</v>
      </c>
      <c r="BM143" s="216" t="s">
        <v>295</v>
      </c>
    </row>
    <row r="144" s="2" customFormat="1">
      <c r="A144" s="39"/>
      <c r="B144" s="40"/>
      <c r="C144" s="251" t="s">
        <v>296</v>
      </c>
      <c r="D144" s="251" t="s">
        <v>188</v>
      </c>
      <c r="E144" s="252" t="s">
        <v>297</v>
      </c>
      <c r="F144" s="253" t="s">
        <v>298</v>
      </c>
      <c r="G144" s="254" t="s">
        <v>227</v>
      </c>
      <c r="H144" s="255">
        <v>27</v>
      </c>
      <c r="I144" s="256"/>
      <c r="J144" s="257">
        <f>ROUND(I144*H144,2)</f>
        <v>0</v>
      </c>
      <c r="K144" s="253" t="s">
        <v>136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0.0038</v>
      </c>
      <c r="R144" s="214">
        <f>Q144*H144</f>
        <v>0.1026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188</v>
      </c>
      <c r="AU144" s="216" t="s">
        <v>81</v>
      </c>
      <c r="AY144" s="18" t="s">
        <v>130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137</v>
      </c>
      <c r="BM144" s="216" t="s">
        <v>299</v>
      </c>
    </row>
    <row r="145" s="2" customFormat="1">
      <c r="A145" s="39"/>
      <c r="B145" s="40"/>
      <c r="C145" s="251" t="s">
        <v>300</v>
      </c>
      <c r="D145" s="251" t="s">
        <v>188</v>
      </c>
      <c r="E145" s="252" t="s">
        <v>301</v>
      </c>
      <c r="F145" s="253" t="s">
        <v>302</v>
      </c>
      <c r="G145" s="254" t="s">
        <v>227</v>
      </c>
      <c r="H145" s="255">
        <v>27</v>
      </c>
      <c r="I145" s="256"/>
      <c r="J145" s="257">
        <f>ROUND(I145*H145,2)</f>
        <v>0</v>
      </c>
      <c r="K145" s="253" t="s">
        <v>136</v>
      </c>
      <c r="L145" s="258"/>
      <c r="M145" s="259" t="s">
        <v>19</v>
      </c>
      <c r="N145" s="260" t="s">
        <v>42</v>
      </c>
      <c r="O145" s="85"/>
      <c r="P145" s="214">
        <f>O145*H145</f>
        <v>0</v>
      </c>
      <c r="Q145" s="214">
        <v>0.0035000000000000001</v>
      </c>
      <c r="R145" s="214">
        <f>Q145*H145</f>
        <v>0.094500000000000001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188</v>
      </c>
      <c r="AU145" s="216" t="s">
        <v>81</v>
      </c>
      <c r="AY145" s="18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137</v>
      </c>
      <c r="BM145" s="216" t="s">
        <v>303</v>
      </c>
    </row>
    <row r="146" s="2" customFormat="1" ht="44.25" customHeight="1">
      <c r="A146" s="39"/>
      <c r="B146" s="40"/>
      <c r="C146" s="205" t="s">
        <v>304</v>
      </c>
      <c r="D146" s="205" t="s">
        <v>132</v>
      </c>
      <c r="E146" s="206" t="s">
        <v>305</v>
      </c>
      <c r="F146" s="207" t="s">
        <v>306</v>
      </c>
      <c r="G146" s="208" t="s">
        <v>227</v>
      </c>
      <c r="H146" s="209">
        <v>27</v>
      </c>
      <c r="I146" s="210"/>
      <c r="J146" s="211">
        <f>ROUND(I146*H146,2)</f>
        <v>0</v>
      </c>
      <c r="K146" s="207" t="s">
        <v>136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137</v>
      </c>
      <c r="AT146" s="216" t="s">
        <v>132</v>
      </c>
      <c r="AU146" s="216" t="s">
        <v>81</v>
      </c>
      <c r="AY146" s="18" t="s">
        <v>130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137</v>
      </c>
      <c r="BM146" s="216" t="s">
        <v>307</v>
      </c>
    </row>
    <row r="147" s="2" customFormat="1">
      <c r="A147" s="39"/>
      <c r="B147" s="40"/>
      <c r="C147" s="251" t="s">
        <v>308</v>
      </c>
      <c r="D147" s="251" t="s">
        <v>188</v>
      </c>
      <c r="E147" s="252" t="s">
        <v>309</v>
      </c>
      <c r="F147" s="253" t="s">
        <v>310</v>
      </c>
      <c r="G147" s="254" t="s">
        <v>227</v>
      </c>
      <c r="H147" s="255">
        <v>27</v>
      </c>
      <c r="I147" s="256"/>
      <c r="J147" s="257">
        <f>ROUND(I147*H147,2)</f>
        <v>0</v>
      </c>
      <c r="K147" s="253" t="s">
        <v>136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0.0027000000000000001</v>
      </c>
      <c r="R147" s="214">
        <f>Q147*H147</f>
        <v>0.072900000000000006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173</v>
      </c>
      <c r="AT147" s="216" t="s">
        <v>188</v>
      </c>
      <c r="AU147" s="216" t="s">
        <v>81</v>
      </c>
      <c r="AY147" s="18" t="s">
        <v>130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137</v>
      </c>
      <c r="BM147" s="216" t="s">
        <v>311</v>
      </c>
    </row>
    <row r="148" s="2" customFormat="1">
      <c r="A148" s="39"/>
      <c r="B148" s="40"/>
      <c r="C148" s="205" t="s">
        <v>312</v>
      </c>
      <c r="D148" s="205" t="s">
        <v>132</v>
      </c>
      <c r="E148" s="206" t="s">
        <v>313</v>
      </c>
      <c r="F148" s="207" t="s">
        <v>314</v>
      </c>
      <c r="G148" s="208" t="s">
        <v>227</v>
      </c>
      <c r="H148" s="209">
        <v>7</v>
      </c>
      <c r="I148" s="210"/>
      <c r="J148" s="211">
        <f>ROUND(I148*H148,2)</f>
        <v>0</v>
      </c>
      <c r="K148" s="207" t="s">
        <v>136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0.0016199999999999999</v>
      </c>
      <c r="R148" s="214">
        <f>Q148*H148</f>
        <v>0.011339999999999999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137</v>
      </c>
      <c r="AT148" s="216" t="s">
        <v>132</v>
      </c>
      <c r="AU148" s="216" t="s">
        <v>81</v>
      </c>
      <c r="AY148" s="18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137</v>
      </c>
      <c r="BM148" s="216" t="s">
        <v>315</v>
      </c>
    </row>
    <row r="149" s="2" customFormat="1">
      <c r="A149" s="39"/>
      <c r="B149" s="40"/>
      <c r="C149" s="251" t="s">
        <v>316</v>
      </c>
      <c r="D149" s="251" t="s">
        <v>188</v>
      </c>
      <c r="E149" s="252" t="s">
        <v>317</v>
      </c>
      <c r="F149" s="253" t="s">
        <v>318</v>
      </c>
      <c r="G149" s="254" t="s">
        <v>227</v>
      </c>
      <c r="H149" s="255">
        <v>7</v>
      </c>
      <c r="I149" s="256"/>
      <c r="J149" s="257">
        <f>ROUND(I149*H149,2)</f>
        <v>0</v>
      </c>
      <c r="K149" s="253" t="s">
        <v>136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0.017999999999999999</v>
      </c>
      <c r="R149" s="214">
        <f>Q149*H149</f>
        <v>0.126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188</v>
      </c>
      <c r="AU149" s="216" t="s">
        <v>81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137</v>
      </c>
      <c r="BM149" s="216" t="s">
        <v>319</v>
      </c>
    </row>
    <row r="150" s="2" customFormat="1" ht="21.75" customHeight="1">
      <c r="A150" s="39"/>
      <c r="B150" s="40"/>
      <c r="C150" s="251" t="s">
        <v>320</v>
      </c>
      <c r="D150" s="251" t="s">
        <v>188</v>
      </c>
      <c r="E150" s="252" t="s">
        <v>321</v>
      </c>
      <c r="F150" s="253" t="s">
        <v>322</v>
      </c>
      <c r="G150" s="254" t="s">
        <v>227</v>
      </c>
      <c r="H150" s="255">
        <v>7</v>
      </c>
      <c r="I150" s="256"/>
      <c r="J150" s="257">
        <f>ROUND(I150*H150,2)</f>
        <v>0</v>
      </c>
      <c r="K150" s="253" t="s">
        <v>136</v>
      </c>
      <c r="L150" s="258"/>
      <c r="M150" s="259" t="s">
        <v>19</v>
      </c>
      <c r="N150" s="260" t="s">
        <v>42</v>
      </c>
      <c r="O150" s="85"/>
      <c r="P150" s="214">
        <f>O150*H150</f>
        <v>0</v>
      </c>
      <c r="Q150" s="214">
        <v>0.0035000000000000001</v>
      </c>
      <c r="R150" s="214">
        <f>Q150*H150</f>
        <v>0.024500000000000001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188</v>
      </c>
      <c r="AU150" s="216" t="s">
        <v>81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137</v>
      </c>
      <c r="BM150" s="216" t="s">
        <v>323</v>
      </c>
    </row>
    <row r="151" s="2" customFormat="1">
      <c r="A151" s="39"/>
      <c r="B151" s="40"/>
      <c r="C151" s="205" t="s">
        <v>324</v>
      </c>
      <c r="D151" s="205" t="s">
        <v>132</v>
      </c>
      <c r="E151" s="206" t="s">
        <v>325</v>
      </c>
      <c r="F151" s="207" t="s">
        <v>326</v>
      </c>
      <c r="G151" s="208" t="s">
        <v>227</v>
      </c>
      <c r="H151" s="209">
        <v>2</v>
      </c>
      <c r="I151" s="210"/>
      <c r="J151" s="211">
        <f>ROUND(I151*H151,2)</f>
        <v>0</v>
      </c>
      <c r="K151" s="207" t="s">
        <v>136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0.00036000000000000002</v>
      </c>
      <c r="R151" s="214">
        <f>Q151*H151</f>
        <v>0.00072000000000000005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137</v>
      </c>
      <c r="AT151" s="216" t="s">
        <v>132</v>
      </c>
      <c r="AU151" s="216" t="s">
        <v>81</v>
      </c>
      <c r="AY151" s="18" t="s">
        <v>130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137</v>
      </c>
      <c r="BM151" s="216" t="s">
        <v>327</v>
      </c>
    </row>
    <row r="152" s="2" customFormat="1">
      <c r="A152" s="39"/>
      <c r="B152" s="40"/>
      <c r="C152" s="251" t="s">
        <v>328</v>
      </c>
      <c r="D152" s="251" t="s">
        <v>188</v>
      </c>
      <c r="E152" s="252" t="s">
        <v>329</v>
      </c>
      <c r="F152" s="253" t="s">
        <v>330</v>
      </c>
      <c r="G152" s="254" t="s">
        <v>227</v>
      </c>
      <c r="H152" s="255">
        <v>2</v>
      </c>
      <c r="I152" s="256"/>
      <c r="J152" s="257">
        <f>ROUND(I152*H152,2)</f>
        <v>0</v>
      </c>
      <c r="K152" s="253" t="s">
        <v>136</v>
      </c>
      <c r="L152" s="258"/>
      <c r="M152" s="259" t="s">
        <v>19</v>
      </c>
      <c r="N152" s="260" t="s">
        <v>42</v>
      </c>
      <c r="O152" s="85"/>
      <c r="P152" s="214">
        <f>O152*H152</f>
        <v>0</v>
      </c>
      <c r="Q152" s="214">
        <v>0.042500000000000003</v>
      </c>
      <c r="R152" s="214">
        <f>Q152*H152</f>
        <v>0.085000000000000006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188</v>
      </c>
      <c r="AU152" s="216" t="s">
        <v>81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137</v>
      </c>
      <c r="BM152" s="216" t="s">
        <v>331</v>
      </c>
    </row>
    <row r="153" s="2" customFormat="1">
      <c r="A153" s="39"/>
      <c r="B153" s="40"/>
      <c r="C153" s="205" t="s">
        <v>332</v>
      </c>
      <c r="D153" s="205" t="s">
        <v>132</v>
      </c>
      <c r="E153" s="206" t="s">
        <v>333</v>
      </c>
      <c r="F153" s="207" t="s">
        <v>334</v>
      </c>
      <c r="G153" s="208" t="s">
        <v>251</v>
      </c>
      <c r="H153" s="209">
        <v>103.90000000000001</v>
      </c>
      <c r="I153" s="210"/>
      <c r="J153" s="211">
        <f>ROUND(I153*H153,2)</f>
        <v>0</v>
      </c>
      <c r="K153" s="207" t="s">
        <v>136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137</v>
      </c>
      <c r="AT153" s="216" t="s">
        <v>132</v>
      </c>
      <c r="AU153" s="216" t="s">
        <v>81</v>
      </c>
      <c r="AY153" s="18" t="s">
        <v>130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137</v>
      </c>
      <c r="BM153" s="216" t="s">
        <v>335</v>
      </c>
    </row>
    <row r="154" s="2" customFormat="1" ht="16.5" customHeight="1">
      <c r="A154" s="39"/>
      <c r="B154" s="40"/>
      <c r="C154" s="205" t="s">
        <v>336</v>
      </c>
      <c r="D154" s="205" t="s">
        <v>132</v>
      </c>
      <c r="E154" s="206" t="s">
        <v>337</v>
      </c>
      <c r="F154" s="207" t="s">
        <v>338</v>
      </c>
      <c r="G154" s="208" t="s">
        <v>251</v>
      </c>
      <c r="H154" s="209">
        <v>558.10000000000002</v>
      </c>
      <c r="I154" s="210"/>
      <c r="J154" s="211">
        <f>ROUND(I154*H154,2)</f>
        <v>0</v>
      </c>
      <c r="K154" s="207" t="s">
        <v>136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137</v>
      </c>
      <c r="AT154" s="216" t="s">
        <v>132</v>
      </c>
      <c r="AU154" s="216" t="s">
        <v>81</v>
      </c>
      <c r="AY154" s="18" t="s">
        <v>130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137</v>
      </c>
      <c r="BM154" s="216" t="s">
        <v>339</v>
      </c>
    </row>
    <row r="155" s="13" customFormat="1">
      <c r="A155" s="13"/>
      <c r="B155" s="218"/>
      <c r="C155" s="219"/>
      <c r="D155" s="220" t="s">
        <v>139</v>
      </c>
      <c r="E155" s="221" t="s">
        <v>19</v>
      </c>
      <c r="F155" s="222" t="s">
        <v>340</v>
      </c>
      <c r="G155" s="219"/>
      <c r="H155" s="223">
        <v>558.10000000000002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139</v>
      </c>
      <c r="AU155" s="229" t="s">
        <v>81</v>
      </c>
      <c r="AV155" s="13" t="s">
        <v>81</v>
      </c>
      <c r="AW155" s="13" t="s">
        <v>33</v>
      </c>
      <c r="AX155" s="13" t="s">
        <v>79</v>
      </c>
      <c r="AY155" s="229" t="s">
        <v>130</v>
      </c>
    </row>
    <row r="156" s="2" customFormat="1">
      <c r="A156" s="39"/>
      <c r="B156" s="40"/>
      <c r="C156" s="205" t="s">
        <v>341</v>
      </c>
      <c r="D156" s="205" t="s">
        <v>132</v>
      </c>
      <c r="E156" s="206" t="s">
        <v>342</v>
      </c>
      <c r="F156" s="207" t="s">
        <v>343</v>
      </c>
      <c r="G156" s="208" t="s">
        <v>251</v>
      </c>
      <c r="H156" s="209">
        <v>454.19999999999999</v>
      </c>
      <c r="I156" s="210"/>
      <c r="J156" s="211">
        <f>ROUND(I156*H156,2)</f>
        <v>0</v>
      </c>
      <c r="K156" s="207" t="s">
        <v>136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137</v>
      </c>
      <c r="AT156" s="216" t="s">
        <v>132</v>
      </c>
      <c r="AU156" s="216" t="s">
        <v>81</v>
      </c>
      <c r="AY156" s="18" t="s">
        <v>130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137</v>
      </c>
      <c r="BM156" s="216" t="s">
        <v>344</v>
      </c>
    </row>
    <row r="157" s="2" customFormat="1">
      <c r="A157" s="39"/>
      <c r="B157" s="40"/>
      <c r="C157" s="205" t="s">
        <v>345</v>
      </c>
      <c r="D157" s="205" t="s">
        <v>132</v>
      </c>
      <c r="E157" s="206" t="s">
        <v>346</v>
      </c>
      <c r="F157" s="207" t="s">
        <v>347</v>
      </c>
      <c r="G157" s="208" t="s">
        <v>227</v>
      </c>
      <c r="H157" s="209">
        <v>2</v>
      </c>
      <c r="I157" s="210"/>
      <c r="J157" s="211">
        <f>ROUND(I157*H157,2)</f>
        <v>0</v>
      </c>
      <c r="K157" s="207" t="s">
        <v>136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0.45937</v>
      </c>
      <c r="R157" s="214">
        <f>Q157*H157</f>
        <v>0.91874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137</v>
      </c>
      <c r="AT157" s="216" t="s">
        <v>132</v>
      </c>
      <c r="AU157" s="216" t="s">
        <v>81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137</v>
      </c>
      <c r="BM157" s="216" t="s">
        <v>348</v>
      </c>
    </row>
    <row r="158" s="2" customFormat="1" ht="16.5" customHeight="1">
      <c r="A158" s="39"/>
      <c r="B158" s="40"/>
      <c r="C158" s="205" t="s">
        <v>349</v>
      </c>
      <c r="D158" s="205" t="s">
        <v>132</v>
      </c>
      <c r="E158" s="206" t="s">
        <v>350</v>
      </c>
      <c r="F158" s="207" t="s">
        <v>351</v>
      </c>
      <c r="G158" s="208" t="s">
        <v>227</v>
      </c>
      <c r="H158" s="209">
        <v>2</v>
      </c>
      <c r="I158" s="210"/>
      <c r="J158" s="211">
        <f>ROUND(I158*H158,2)</f>
        <v>0</v>
      </c>
      <c r="K158" s="207" t="s">
        <v>136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137</v>
      </c>
      <c r="AT158" s="216" t="s">
        <v>132</v>
      </c>
      <c r="AU158" s="216" t="s">
        <v>81</v>
      </c>
      <c r="AY158" s="18" t="s">
        <v>130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137</v>
      </c>
      <c r="BM158" s="216" t="s">
        <v>352</v>
      </c>
    </row>
    <row r="159" s="2" customFormat="1">
      <c r="A159" s="39"/>
      <c r="B159" s="40"/>
      <c r="C159" s="251" t="s">
        <v>353</v>
      </c>
      <c r="D159" s="251" t="s">
        <v>188</v>
      </c>
      <c r="E159" s="252" t="s">
        <v>354</v>
      </c>
      <c r="F159" s="253" t="s">
        <v>355</v>
      </c>
      <c r="G159" s="254" t="s">
        <v>227</v>
      </c>
      <c r="H159" s="255">
        <v>2</v>
      </c>
      <c r="I159" s="256"/>
      <c r="J159" s="257">
        <f>ROUND(I159*H159,2)</f>
        <v>0</v>
      </c>
      <c r="K159" s="253" t="s">
        <v>136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0.014</v>
      </c>
      <c r="R159" s="214">
        <f>Q159*H159</f>
        <v>0.028000000000000001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188</v>
      </c>
      <c r="AU159" s="216" t="s">
        <v>81</v>
      </c>
      <c r="AY159" s="18" t="s">
        <v>130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137</v>
      </c>
      <c r="BM159" s="216" t="s">
        <v>356</v>
      </c>
    </row>
    <row r="160" s="2" customFormat="1">
      <c r="A160" s="39"/>
      <c r="B160" s="40"/>
      <c r="C160" s="251" t="s">
        <v>357</v>
      </c>
      <c r="D160" s="251" t="s">
        <v>188</v>
      </c>
      <c r="E160" s="252" t="s">
        <v>358</v>
      </c>
      <c r="F160" s="253" t="s">
        <v>359</v>
      </c>
      <c r="G160" s="254" t="s">
        <v>227</v>
      </c>
      <c r="H160" s="255">
        <v>2</v>
      </c>
      <c r="I160" s="256"/>
      <c r="J160" s="257">
        <f>ROUND(I160*H160,2)</f>
        <v>0</v>
      </c>
      <c r="K160" s="253" t="s">
        <v>136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0.0019</v>
      </c>
      <c r="R160" s="214">
        <f>Q160*H160</f>
        <v>0.0038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173</v>
      </c>
      <c r="AT160" s="216" t="s">
        <v>188</v>
      </c>
      <c r="AU160" s="216" t="s">
        <v>81</v>
      </c>
      <c r="AY160" s="18" t="s">
        <v>130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137</v>
      </c>
      <c r="BM160" s="216" t="s">
        <v>360</v>
      </c>
    </row>
    <row r="161" s="2" customFormat="1" ht="16.5" customHeight="1">
      <c r="A161" s="39"/>
      <c r="B161" s="40"/>
      <c r="C161" s="205" t="s">
        <v>361</v>
      </c>
      <c r="D161" s="205" t="s">
        <v>132</v>
      </c>
      <c r="E161" s="206" t="s">
        <v>362</v>
      </c>
      <c r="F161" s="207" t="s">
        <v>363</v>
      </c>
      <c r="G161" s="208" t="s">
        <v>227</v>
      </c>
      <c r="H161" s="209">
        <v>34</v>
      </c>
      <c r="I161" s="210"/>
      <c r="J161" s="211">
        <f>ROUND(I161*H161,2)</f>
        <v>0</v>
      </c>
      <c r="K161" s="207" t="s">
        <v>136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0.12303</v>
      </c>
      <c r="R161" s="214">
        <f>Q161*H161</f>
        <v>4.18302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137</v>
      </c>
      <c r="AT161" s="216" t="s">
        <v>132</v>
      </c>
      <c r="AU161" s="216" t="s">
        <v>81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137</v>
      </c>
      <c r="BM161" s="216" t="s">
        <v>364</v>
      </c>
    </row>
    <row r="162" s="2" customFormat="1">
      <c r="A162" s="39"/>
      <c r="B162" s="40"/>
      <c r="C162" s="251" t="s">
        <v>365</v>
      </c>
      <c r="D162" s="251" t="s">
        <v>188</v>
      </c>
      <c r="E162" s="252" t="s">
        <v>366</v>
      </c>
      <c r="F162" s="253" t="s">
        <v>367</v>
      </c>
      <c r="G162" s="254" t="s">
        <v>227</v>
      </c>
      <c r="H162" s="255">
        <v>34</v>
      </c>
      <c r="I162" s="256"/>
      <c r="J162" s="257">
        <f>ROUND(I162*H162,2)</f>
        <v>0</v>
      </c>
      <c r="K162" s="253" t="s">
        <v>136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0.013299999999999999</v>
      </c>
      <c r="R162" s="214">
        <f>Q162*H162</f>
        <v>0.45219999999999999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173</v>
      </c>
      <c r="AT162" s="216" t="s">
        <v>188</v>
      </c>
      <c r="AU162" s="216" t="s">
        <v>81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137</v>
      </c>
      <c r="BM162" s="216" t="s">
        <v>368</v>
      </c>
    </row>
    <row r="163" s="2" customFormat="1">
      <c r="A163" s="39"/>
      <c r="B163" s="40"/>
      <c r="C163" s="251" t="s">
        <v>369</v>
      </c>
      <c r="D163" s="251" t="s">
        <v>188</v>
      </c>
      <c r="E163" s="252" t="s">
        <v>370</v>
      </c>
      <c r="F163" s="253" t="s">
        <v>371</v>
      </c>
      <c r="G163" s="254" t="s">
        <v>227</v>
      </c>
      <c r="H163" s="255">
        <v>34</v>
      </c>
      <c r="I163" s="256"/>
      <c r="J163" s="257">
        <f>ROUND(I163*H163,2)</f>
        <v>0</v>
      </c>
      <c r="K163" s="253" t="s">
        <v>136</v>
      </c>
      <c r="L163" s="258"/>
      <c r="M163" s="259" t="s">
        <v>19</v>
      </c>
      <c r="N163" s="260" t="s">
        <v>42</v>
      </c>
      <c r="O163" s="85"/>
      <c r="P163" s="214">
        <f>O163*H163</f>
        <v>0</v>
      </c>
      <c r="Q163" s="214">
        <v>0.00089999999999999998</v>
      </c>
      <c r="R163" s="214">
        <f>Q163*H163</f>
        <v>0.030599999999999999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188</v>
      </c>
      <c r="AU163" s="216" t="s">
        <v>81</v>
      </c>
      <c r="AY163" s="18" t="s">
        <v>130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137</v>
      </c>
      <c r="BM163" s="216" t="s">
        <v>372</v>
      </c>
    </row>
    <row r="164" s="2" customFormat="1" ht="33" customHeight="1">
      <c r="A164" s="39"/>
      <c r="B164" s="40"/>
      <c r="C164" s="205" t="s">
        <v>373</v>
      </c>
      <c r="D164" s="205" t="s">
        <v>132</v>
      </c>
      <c r="E164" s="206" t="s">
        <v>374</v>
      </c>
      <c r="F164" s="207" t="s">
        <v>375</v>
      </c>
      <c r="G164" s="208" t="s">
        <v>227</v>
      </c>
      <c r="H164" s="209">
        <v>36</v>
      </c>
      <c r="I164" s="210"/>
      <c r="J164" s="211">
        <f>ROUND(I164*H164,2)</f>
        <v>0</v>
      </c>
      <c r="K164" s="207" t="s">
        <v>136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0.00016000000000000001</v>
      </c>
      <c r="R164" s="214">
        <f>Q164*H164</f>
        <v>0.0057600000000000004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137</v>
      </c>
      <c r="AT164" s="216" t="s">
        <v>132</v>
      </c>
      <c r="AU164" s="216" t="s">
        <v>81</v>
      </c>
      <c r="AY164" s="18" t="s">
        <v>130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137</v>
      </c>
      <c r="BM164" s="216" t="s">
        <v>376</v>
      </c>
    </row>
    <row r="165" s="14" customFormat="1">
      <c r="A165" s="14"/>
      <c r="B165" s="230"/>
      <c r="C165" s="231"/>
      <c r="D165" s="220" t="s">
        <v>139</v>
      </c>
      <c r="E165" s="232" t="s">
        <v>19</v>
      </c>
      <c r="F165" s="233" t="s">
        <v>377</v>
      </c>
      <c r="G165" s="231"/>
      <c r="H165" s="232" t="s">
        <v>19</v>
      </c>
      <c r="I165" s="234"/>
      <c r="J165" s="231"/>
      <c r="K165" s="231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139</v>
      </c>
      <c r="AU165" s="239" t="s">
        <v>81</v>
      </c>
      <c r="AV165" s="14" t="s">
        <v>79</v>
      </c>
      <c r="AW165" s="14" t="s">
        <v>33</v>
      </c>
      <c r="AX165" s="14" t="s">
        <v>71</v>
      </c>
      <c r="AY165" s="239" t="s">
        <v>130</v>
      </c>
    </row>
    <row r="166" s="13" customFormat="1">
      <c r="A166" s="13"/>
      <c r="B166" s="218"/>
      <c r="C166" s="219"/>
      <c r="D166" s="220" t="s">
        <v>139</v>
      </c>
      <c r="E166" s="221" t="s">
        <v>19</v>
      </c>
      <c r="F166" s="222" t="s">
        <v>378</v>
      </c>
      <c r="G166" s="219"/>
      <c r="H166" s="223">
        <v>36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139</v>
      </c>
      <c r="AU166" s="229" t="s">
        <v>81</v>
      </c>
      <c r="AV166" s="13" t="s">
        <v>81</v>
      </c>
      <c r="AW166" s="13" t="s">
        <v>33</v>
      </c>
      <c r="AX166" s="13" t="s">
        <v>79</v>
      </c>
      <c r="AY166" s="229" t="s">
        <v>130</v>
      </c>
    </row>
    <row r="167" s="2" customFormat="1" ht="16.5" customHeight="1">
      <c r="A167" s="39"/>
      <c r="B167" s="40"/>
      <c r="C167" s="205" t="s">
        <v>379</v>
      </c>
      <c r="D167" s="205" t="s">
        <v>132</v>
      </c>
      <c r="E167" s="206" t="s">
        <v>380</v>
      </c>
      <c r="F167" s="207" t="s">
        <v>381</v>
      </c>
      <c r="G167" s="208" t="s">
        <v>251</v>
      </c>
      <c r="H167" s="209">
        <v>558.10000000000002</v>
      </c>
      <c r="I167" s="210"/>
      <c r="J167" s="211">
        <f>ROUND(I167*H167,2)</f>
        <v>0</v>
      </c>
      <c r="K167" s="207" t="s">
        <v>136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0.00019000000000000001</v>
      </c>
      <c r="R167" s="214">
        <f>Q167*H167</f>
        <v>0.10603900000000001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137</v>
      </c>
      <c r="AT167" s="216" t="s">
        <v>132</v>
      </c>
      <c r="AU167" s="216" t="s">
        <v>81</v>
      </c>
      <c r="AY167" s="18" t="s">
        <v>130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137</v>
      </c>
      <c r="BM167" s="216" t="s">
        <v>382</v>
      </c>
    </row>
    <row r="168" s="2" customFormat="1" ht="21.75" customHeight="1">
      <c r="A168" s="39"/>
      <c r="B168" s="40"/>
      <c r="C168" s="205" t="s">
        <v>383</v>
      </c>
      <c r="D168" s="205" t="s">
        <v>132</v>
      </c>
      <c r="E168" s="206" t="s">
        <v>384</v>
      </c>
      <c r="F168" s="207" t="s">
        <v>385</v>
      </c>
      <c r="G168" s="208" t="s">
        <v>251</v>
      </c>
      <c r="H168" s="209">
        <v>558.10000000000002</v>
      </c>
      <c r="I168" s="210"/>
      <c r="J168" s="211">
        <f>ROUND(I168*H168,2)</f>
        <v>0</v>
      </c>
      <c r="K168" s="207" t="s">
        <v>136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6.9999999999999994E-05</v>
      </c>
      <c r="R168" s="214">
        <f>Q168*H168</f>
        <v>0.039066999999999998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137</v>
      </c>
      <c r="AT168" s="216" t="s">
        <v>132</v>
      </c>
      <c r="AU168" s="216" t="s">
        <v>81</v>
      </c>
      <c r="AY168" s="18" t="s">
        <v>130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137</v>
      </c>
      <c r="BM168" s="216" t="s">
        <v>386</v>
      </c>
    </row>
    <row r="169" s="12" customFormat="1" ht="22.8" customHeight="1">
      <c r="A169" s="12"/>
      <c r="B169" s="189"/>
      <c r="C169" s="190"/>
      <c r="D169" s="191" t="s">
        <v>70</v>
      </c>
      <c r="E169" s="203" t="s">
        <v>177</v>
      </c>
      <c r="F169" s="203" t="s">
        <v>387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SUM(P170:P171)</f>
        <v>0</v>
      </c>
      <c r="Q169" s="197"/>
      <c r="R169" s="198">
        <f>SUM(R170:R171)</f>
        <v>0</v>
      </c>
      <c r="S169" s="197"/>
      <c r="T169" s="199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79</v>
      </c>
      <c r="AT169" s="201" t="s">
        <v>70</v>
      </c>
      <c r="AU169" s="201" t="s">
        <v>79</v>
      </c>
      <c r="AY169" s="200" t="s">
        <v>130</v>
      </c>
      <c r="BK169" s="202">
        <f>SUM(BK170:BK171)</f>
        <v>0</v>
      </c>
    </row>
    <row r="170" s="2" customFormat="1">
      <c r="A170" s="39"/>
      <c r="B170" s="40"/>
      <c r="C170" s="205" t="s">
        <v>388</v>
      </c>
      <c r="D170" s="205" t="s">
        <v>132</v>
      </c>
      <c r="E170" s="206" t="s">
        <v>389</v>
      </c>
      <c r="F170" s="207" t="s">
        <v>390</v>
      </c>
      <c r="G170" s="208" t="s">
        <v>251</v>
      </c>
      <c r="H170" s="209">
        <v>207.80000000000001</v>
      </c>
      <c r="I170" s="210"/>
      <c r="J170" s="211">
        <f>ROUND(I170*H170,2)</f>
        <v>0</v>
      </c>
      <c r="K170" s="207" t="s">
        <v>136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137</v>
      </c>
      <c r="AT170" s="216" t="s">
        <v>132</v>
      </c>
      <c r="AU170" s="216" t="s">
        <v>81</v>
      </c>
      <c r="AY170" s="18" t="s">
        <v>130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137</v>
      </c>
      <c r="BM170" s="216" t="s">
        <v>391</v>
      </c>
    </row>
    <row r="171" s="13" customFormat="1">
      <c r="A171" s="13"/>
      <c r="B171" s="218"/>
      <c r="C171" s="219"/>
      <c r="D171" s="220" t="s">
        <v>139</v>
      </c>
      <c r="E171" s="221" t="s">
        <v>19</v>
      </c>
      <c r="F171" s="222" t="s">
        <v>392</v>
      </c>
      <c r="G171" s="219"/>
      <c r="H171" s="223">
        <v>207.80000000000001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139</v>
      </c>
      <c r="AU171" s="229" t="s">
        <v>81</v>
      </c>
      <c r="AV171" s="13" t="s">
        <v>81</v>
      </c>
      <c r="AW171" s="13" t="s">
        <v>33</v>
      </c>
      <c r="AX171" s="13" t="s">
        <v>79</v>
      </c>
      <c r="AY171" s="229" t="s">
        <v>130</v>
      </c>
    </row>
    <row r="172" s="12" customFormat="1" ht="22.8" customHeight="1">
      <c r="A172" s="12"/>
      <c r="B172" s="189"/>
      <c r="C172" s="190"/>
      <c r="D172" s="191" t="s">
        <v>70</v>
      </c>
      <c r="E172" s="203" t="s">
        <v>393</v>
      </c>
      <c r="F172" s="203" t="s">
        <v>394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SUM(P173:P177)</f>
        <v>0</v>
      </c>
      <c r="Q172" s="197"/>
      <c r="R172" s="198">
        <f>SUM(R173:R177)</f>
        <v>0</v>
      </c>
      <c r="S172" s="197"/>
      <c r="T172" s="199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79</v>
      </c>
      <c r="AT172" s="201" t="s">
        <v>70</v>
      </c>
      <c r="AU172" s="201" t="s">
        <v>79</v>
      </c>
      <c r="AY172" s="200" t="s">
        <v>130</v>
      </c>
      <c r="BK172" s="202">
        <f>SUM(BK173:BK177)</f>
        <v>0</v>
      </c>
    </row>
    <row r="173" s="2" customFormat="1">
      <c r="A173" s="39"/>
      <c r="B173" s="40"/>
      <c r="C173" s="205" t="s">
        <v>395</v>
      </c>
      <c r="D173" s="205" t="s">
        <v>132</v>
      </c>
      <c r="E173" s="206" t="s">
        <v>396</v>
      </c>
      <c r="F173" s="207" t="s">
        <v>397</v>
      </c>
      <c r="G173" s="208" t="s">
        <v>170</v>
      </c>
      <c r="H173" s="209">
        <v>110.342</v>
      </c>
      <c r="I173" s="210"/>
      <c r="J173" s="211">
        <f>ROUND(I173*H173,2)</f>
        <v>0</v>
      </c>
      <c r="K173" s="207" t="s">
        <v>136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137</v>
      </c>
      <c r="AT173" s="216" t="s">
        <v>132</v>
      </c>
      <c r="AU173" s="216" t="s">
        <v>81</v>
      </c>
      <c r="AY173" s="18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137</v>
      </c>
      <c r="BM173" s="216" t="s">
        <v>398</v>
      </c>
    </row>
    <row r="174" s="2" customFormat="1">
      <c r="A174" s="39"/>
      <c r="B174" s="40"/>
      <c r="C174" s="205" t="s">
        <v>399</v>
      </c>
      <c r="D174" s="205" t="s">
        <v>132</v>
      </c>
      <c r="E174" s="206" t="s">
        <v>400</v>
      </c>
      <c r="F174" s="207" t="s">
        <v>401</v>
      </c>
      <c r="G174" s="208" t="s">
        <v>170</v>
      </c>
      <c r="H174" s="209">
        <v>993.07799999999997</v>
      </c>
      <c r="I174" s="210"/>
      <c r="J174" s="211">
        <f>ROUND(I174*H174,2)</f>
        <v>0</v>
      </c>
      <c r="K174" s="207" t="s">
        <v>136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137</v>
      </c>
      <c r="AT174" s="216" t="s">
        <v>132</v>
      </c>
      <c r="AU174" s="216" t="s">
        <v>81</v>
      </c>
      <c r="AY174" s="18" t="s">
        <v>130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137</v>
      </c>
      <c r="BM174" s="216" t="s">
        <v>402</v>
      </c>
    </row>
    <row r="175" s="13" customFormat="1">
      <c r="A175" s="13"/>
      <c r="B175" s="218"/>
      <c r="C175" s="219"/>
      <c r="D175" s="220" t="s">
        <v>139</v>
      </c>
      <c r="E175" s="221" t="s">
        <v>19</v>
      </c>
      <c r="F175" s="222" t="s">
        <v>403</v>
      </c>
      <c r="G175" s="219"/>
      <c r="H175" s="223">
        <v>993.07799999999997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139</v>
      </c>
      <c r="AU175" s="229" t="s">
        <v>81</v>
      </c>
      <c r="AV175" s="13" t="s">
        <v>81</v>
      </c>
      <c r="AW175" s="13" t="s">
        <v>33</v>
      </c>
      <c r="AX175" s="13" t="s">
        <v>79</v>
      </c>
      <c r="AY175" s="229" t="s">
        <v>130</v>
      </c>
    </row>
    <row r="176" s="2" customFormat="1" ht="44.25" customHeight="1">
      <c r="A176" s="39"/>
      <c r="B176" s="40"/>
      <c r="C176" s="205" t="s">
        <v>404</v>
      </c>
      <c r="D176" s="205" t="s">
        <v>132</v>
      </c>
      <c r="E176" s="206" t="s">
        <v>405</v>
      </c>
      <c r="F176" s="207" t="s">
        <v>169</v>
      </c>
      <c r="G176" s="208" t="s">
        <v>170</v>
      </c>
      <c r="H176" s="209">
        <v>54.240000000000002</v>
      </c>
      <c r="I176" s="210"/>
      <c r="J176" s="211">
        <f>ROUND(I176*H176,2)</f>
        <v>0</v>
      </c>
      <c r="K176" s="207" t="s">
        <v>136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137</v>
      </c>
      <c r="AT176" s="216" t="s">
        <v>132</v>
      </c>
      <c r="AU176" s="216" t="s">
        <v>81</v>
      </c>
      <c r="AY176" s="18" t="s">
        <v>130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137</v>
      </c>
      <c r="BM176" s="216" t="s">
        <v>406</v>
      </c>
    </row>
    <row r="177" s="2" customFormat="1" ht="44.25" customHeight="1">
      <c r="A177" s="39"/>
      <c r="B177" s="40"/>
      <c r="C177" s="205" t="s">
        <v>407</v>
      </c>
      <c r="D177" s="205" t="s">
        <v>132</v>
      </c>
      <c r="E177" s="206" t="s">
        <v>408</v>
      </c>
      <c r="F177" s="207" t="s">
        <v>409</v>
      </c>
      <c r="G177" s="208" t="s">
        <v>170</v>
      </c>
      <c r="H177" s="209">
        <v>56.100000000000001</v>
      </c>
      <c r="I177" s="210"/>
      <c r="J177" s="211">
        <f>ROUND(I177*H177,2)</f>
        <v>0</v>
      </c>
      <c r="K177" s="207" t="s">
        <v>136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137</v>
      </c>
      <c r="AT177" s="216" t="s">
        <v>132</v>
      </c>
      <c r="AU177" s="216" t="s">
        <v>81</v>
      </c>
      <c r="AY177" s="18" t="s">
        <v>130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137</v>
      </c>
      <c r="BM177" s="216" t="s">
        <v>410</v>
      </c>
    </row>
    <row r="178" s="12" customFormat="1" ht="22.8" customHeight="1">
      <c r="A178" s="12"/>
      <c r="B178" s="189"/>
      <c r="C178" s="190"/>
      <c r="D178" s="191" t="s">
        <v>70</v>
      </c>
      <c r="E178" s="203" t="s">
        <v>411</v>
      </c>
      <c r="F178" s="203" t="s">
        <v>412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f>SUM(P179:P180)</f>
        <v>0</v>
      </c>
      <c r="Q178" s="197"/>
      <c r="R178" s="198">
        <f>SUM(R179:R180)</f>
        <v>0</v>
      </c>
      <c r="S178" s="197"/>
      <c r="T178" s="199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79</v>
      </c>
      <c r="AT178" s="201" t="s">
        <v>70</v>
      </c>
      <c r="AU178" s="201" t="s">
        <v>79</v>
      </c>
      <c r="AY178" s="200" t="s">
        <v>130</v>
      </c>
      <c r="BK178" s="202">
        <f>SUM(BK179:BK180)</f>
        <v>0</v>
      </c>
    </row>
    <row r="179" s="2" customFormat="1" ht="44.25" customHeight="1">
      <c r="A179" s="39"/>
      <c r="B179" s="40"/>
      <c r="C179" s="205" t="s">
        <v>413</v>
      </c>
      <c r="D179" s="205" t="s">
        <v>132</v>
      </c>
      <c r="E179" s="206" t="s">
        <v>414</v>
      </c>
      <c r="F179" s="207" t="s">
        <v>415</v>
      </c>
      <c r="G179" s="208" t="s">
        <v>170</v>
      </c>
      <c r="H179" s="209">
        <v>130.91</v>
      </c>
      <c r="I179" s="210"/>
      <c r="J179" s="211">
        <f>ROUND(I179*H179,2)</f>
        <v>0</v>
      </c>
      <c r="K179" s="207" t="s">
        <v>136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137</v>
      </c>
      <c r="AT179" s="216" t="s">
        <v>132</v>
      </c>
      <c r="AU179" s="216" t="s">
        <v>81</v>
      </c>
      <c r="AY179" s="18" t="s">
        <v>130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137</v>
      </c>
      <c r="BM179" s="216" t="s">
        <v>416</v>
      </c>
    </row>
    <row r="180" s="2" customFormat="1" ht="33" customHeight="1">
      <c r="A180" s="39"/>
      <c r="B180" s="40"/>
      <c r="C180" s="205" t="s">
        <v>417</v>
      </c>
      <c r="D180" s="205" t="s">
        <v>132</v>
      </c>
      <c r="E180" s="206" t="s">
        <v>418</v>
      </c>
      <c r="F180" s="207" t="s">
        <v>419</v>
      </c>
      <c r="G180" s="208" t="s">
        <v>170</v>
      </c>
      <c r="H180" s="209">
        <v>6.5999999999999996</v>
      </c>
      <c r="I180" s="210"/>
      <c r="J180" s="211">
        <f>ROUND(I180*H180,2)</f>
        <v>0</v>
      </c>
      <c r="K180" s="207" t="s">
        <v>136</v>
      </c>
      <c r="L180" s="45"/>
      <c r="M180" s="261" t="s">
        <v>19</v>
      </c>
      <c r="N180" s="262" t="s">
        <v>42</v>
      </c>
      <c r="O180" s="263"/>
      <c r="P180" s="264">
        <f>O180*H180</f>
        <v>0</v>
      </c>
      <c r="Q180" s="264">
        <v>0</v>
      </c>
      <c r="R180" s="264">
        <f>Q180*H180</f>
        <v>0</v>
      </c>
      <c r="S180" s="264">
        <v>0</v>
      </c>
      <c r="T180" s="26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137</v>
      </c>
      <c r="AT180" s="216" t="s">
        <v>132</v>
      </c>
      <c r="AU180" s="216" t="s">
        <v>81</v>
      </c>
      <c r="AY180" s="18" t="s">
        <v>130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137</v>
      </c>
      <c r="BM180" s="216" t="s">
        <v>420</v>
      </c>
    </row>
    <row r="181" s="2" customFormat="1" ht="6.96" customHeight="1">
      <c r="A181" s="39"/>
      <c r="B181" s="60"/>
      <c r="C181" s="61"/>
      <c r="D181" s="61"/>
      <c r="E181" s="61"/>
      <c r="F181" s="61"/>
      <c r="G181" s="61"/>
      <c r="H181" s="61"/>
      <c r="I181" s="61"/>
      <c r="J181" s="61"/>
      <c r="K181" s="61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zPjfsG/UzQ3ykYsqVQHkqa0P/Bo97jSXNqp5Q3eUfOEXEPQ/maX9HkyBdLoZLkzCzDea2u3+xqPkb4ea5cAj/A==" hashValue="iIh0VtjfAYoi+4P+WqAP1BgvmqtA7/Ul84Q9ASpst97top25NELuE+DSeaYDPdUjqfZ3Fy1EVItX7Bpf8qpabg==" algorithmName="SHA-512" password="CC35"/>
  <autoFilter ref="C86:K18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SO-03 Rekonstrukce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421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ROUND((SUM(BE87:BE198)),  2)</f>
        <v>0</v>
      </c>
      <c r="G33" s="39"/>
      <c r="H33" s="39"/>
      <c r="I33" s="149">
        <v>0.20999999999999999</v>
      </c>
      <c r="J33" s="148">
        <f>ROUND(((SUM(BE87:BE198))*I33),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ROUND((SUM(BF87:BF198)),  2)</f>
        <v>0</v>
      </c>
      <c r="G34" s="39"/>
      <c r="H34" s="39"/>
      <c r="I34" s="149">
        <v>0.14999999999999999</v>
      </c>
      <c r="J34" s="148">
        <f>ROUND(((SUM(BF87:BF198))*I34),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ROUND((SUM(BG87:BG198)),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ROUND((SUM(BH87:BH198)),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ROUND((SUM(BI87:BI198)),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SO-03 Rekonstrukce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SO-03 Rekonstrukce vodovodu Řad A2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9. 4. 2021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 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J115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110</v>
      </c>
      <c r="E63" s="175"/>
      <c r="F63" s="175"/>
      <c r="G63" s="175"/>
      <c r="H63" s="175"/>
      <c r="I63" s="175"/>
      <c r="J63" s="176">
        <f>J120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111</v>
      </c>
      <c r="E64" s="175"/>
      <c r="F64" s="175"/>
      <c r="G64" s="175"/>
      <c r="H64" s="175"/>
      <c r="I64" s="175"/>
      <c r="J64" s="176">
        <f>J125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112</v>
      </c>
      <c r="E65" s="175"/>
      <c r="F65" s="175"/>
      <c r="G65" s="175"/>
      <c r="H65" s="175"/>
      <c r="I65" s="175"/>
      <c r="J65" s="176">
        <f>J187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113</v>
      </c>
      <c r="E66" s="175"/>
      <c r="F66" s="175"/>
      <c r="G66" s="175"/>
      <c r="H66" s="175"/>
      <c r="I66" s="175"/>
      <c r="J66" s="176">
        <f>J190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114</v>
      </c>
      <c r="E67" s="175"/>
      <c r="F67" s="175"/>
      <c r="G67" s="175"/>
      <c r="H67" s="175"/>
      <c r="I67" s="175"/>
      <c r="J67" s="176">
        <f>J196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SO-03 Rekonstrukce vodovodu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101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02 - SO-03 Rekonstrukce vodovodu Řad A2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9. 4. 2021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Rotava,Sídliště 721, Rotava</v>
      </c>
      <c r="G83" s="41"/>
      <c r="H83" s="41"/>
      <c r="I83" s="33" t="s">
        <v>31</v>
      </c>
      <c r="J83" s="37" t="str">
        <f>E21</f>
        <v>Štefan Bolvári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Štefan Bolvári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116</v>
      </c>
      <c r="D86" s="181" t="s">
        <v>56</v>
      </c>
      <c r="E86" s="181" t="s">
        <v>52</v>
      </c>
      <c r="F86" s="181" t="s">
        <v>53</v>
      </c>
      <c r="G86" s="181" t="s">
        <v>117</v>
      </c>
      <c r="H86" s="181" t="s">
        <v>118</v>
      </c>
      <c r="I86" s="181" t="s">
        <v>119</v>
      </c>
      <c r="J86" s="181" t="s">
        <v>105</v>
      </c>
      <c r="K86" s="182" t="s">
        <v>120</v>
      </c>
      <c r="L86" s="183"/>
      <c r="M86" s="93" t="s">
        <v>19</v>
      </c>
      <c r="N86" s="94" t="s">
        <v>41</v>
      </c>
      <c r="O86" s="94" t="s">
        <v>121</v>
      </c>
      <c r="P86" s="94" t="s">
        <v>122</v>
      </c>
      <c r="Q86" s="94" t="s">
        <v>123</v>
      </c>
      <c r="R86" s="94" t="s">
        <v>124</v>
      </c>
      <c r="S86" s="94" t="s">
        <v>125</v>
      </c>
      <c r="T86" s="95" t="s">
        <v>126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127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67.255195999999998</v>
      </c>
      <c r="S87" s="97"/>
      <c r="T87" s="187">
        <f>T88</f>
        <v>51.931799999999996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106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128</v>
      </c>
      <c r="F88" s="192" t="s">
        <v>129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P89+P115+P120+P125+P187+P190+P196</f>
        <v>0</v>
      </c>
      <c r="Q88" s="197"/>
      <c r="R88" s="198">
        <f>R89+R115+R120+R125+R187+R190+R196</f>
        <v>67.255195999999998</v>
      </c>
      <c r="S88" s="197"/>
      <c r="T88" s="199">
        <f>T89+T115+T120+T125+T187+T190+T196</f>
        <v>51.931799999999996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130</v>
      </c>
      <c r="BK88" s="202">
        <f>BK89+BK115+BK120+BK125+BK187+BK190+BK196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131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SUM(P90:P114)</f>
        <v>0</v>
      </c>
      <c r="Q89" s="197"/>
      <c r="R89" s="198">
        <f>SUM(R90:R114)</f>
        <v>0</v>
      </c>
      <c r="S89" s="197"/>
      <c r="T89" s="199">
        <f>SUM(T90:T114)</f>
        <v>51.931799999999996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130</v>
      </c>
      <c r="BK89" s="202">
        <f>SUM(BK90:BK114)</f>
        <v>0</v>
      </c>
    </row>
    <row r="90" s="2" customFormat="1" ht="66.75" customHeight="1">
      <c r="A90" s="39"/>
      <c r="B90" s="40"/>
      <c r="C90" s="205" t="s">
        <v>79</v>
      </c>
      <c r="D90" s="205" t="s">
        <v>132</v>
      </c>
      <c r="E90" s="206" t="s">
        <v>133</v>
      </c>
      <c r="F90" s="207" t="s">
        <v>134</v>
      </c>
      <c r="G90" s="208" t="s">
        <v>135</v>
      </c>
      <c r="H90" s="209">
        <v>44.009999999999998</v>
      </c>
      <c r="I90" s="210"/>
      <c r="J90" s="211">
        <f>ROUND(I90*H90,2)</f>
        <v>0</v>
      </c>
      <c r="K90" s="207" t="s">
        <v>136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25.525799999999997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137</v>
      </c>
      <c r="AT90" s="216" t="s">
        <v>132</v>
      </c>
      <c r="AU90" s="216" t="s">
        <v>81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137</v>
      </c>
      <c r="BM90" s="216" t="s">
        <v>422</v>
      </c>
    </row>
    <row r="91" s="14" customFormat="1">
      <c r="A91" s="14"/>
      <c r="B91" s="230"/>
      <c r="C91" s="231"/>
      <c r="D91" s="220" t="s">
        <v>139</v>
      </c>
      <c r="E91" s="232" t="s">
        <v>19</v>
      </c>
      <c r="F91" s="233" t="s">
        <v>150</v>
      </c>
      <c r="G91" s="231"/>
      <c r="H91" s="232" t="s">
        <v>19</v>
      </c>
      <c r="I91" s="234"/>
      <c r="J91" s="231"/>
      <c r="K91" s="231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139</v>
      </c>
      <c r="AU91" s="239" t="s">
        <v>81</v>
      </c>
      <c r="AV91" s="14" t="s">
        <v>79</v>
      </c>
      <c r="AW91" s="14" t="s">
        <v>33</v>
      </c>
      <c r="AX91" s="14" t="s">
        <v>71</v>
      </c>
      <c r="AY91" s="239" t="s">
        <v>130</v>
      </c>
    </row>
    <row r="92" s="13" customFormat="1">
      <c r="A92" s="13"/>
      <c r="B92" s="218"/>
      <c r="C92" s="219"/>
      <c r="D92" s="220" t="s">
        <v>139</v>
      </c>
      <c r="E92" s="221" t="s">
        <v>19</v>
      </c>
      <c r="F92" s="222" t="s">
        <v>423</v>
      </c>
      <c r="G92" s="219"/>
      <c r="H92" s="223">
        <v>44.009999999999998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139</v>
      </c>
      <c r="AU92" s="229" t="s">
        <v>81</v>
      </c>
      <c r="AV92" s="13" t="s">
        <v>81</v>
      </c>
      <c r="AW92" s="13" t="s">
        <v>33</v>
      </c>
      <c r="AX92" s="13" t="s">
        <v>79</v>
      </c>
      <c r="AY92" s="229" t="s">
        <v>130</v>
      </c>
    </row>
    <row r="93" s="2" customFormat="1" ht="55.5" customHeight="1">
      <c r="A93" s="39"/>
      <c r="B93" s="40"/>
      <c r="C93" s="205" t="s">
        <v>81</v>
      </c>
      <c r="D93" s="205" t="s">
        <v>132</v>
      </c>
      <c r="E93" s="206" t="s">
        <v>141</v>
      </c>
      <c r="F93" s="207" t="s">
        <v>142</v>
      </c>
      <c r="G93" s="208" t="s">
        <v>135</v>
      </c>
      <c r="H93" s="209">
        <v>58.68</v>
      </c>
      <c r="I93" s="210"/>
      <c r="J93" s="211">
        <f>ROUND(I93*H93,2)</f>
        <v>0</v>
      </c>
      <c r="K93" s="207" t="s">
        <v>136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0.45000000000000001</v>
      </c>
      <c r="T93" s="215">
        <f>S93*H93</f>
        <v>26.405999999999999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132</v>
      </c>
      <c r="AU93" s="216" t="s">
        <v>81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137</v>
      </c>
      <c r="BM93" s="216" t="s">
        <v>424</v>
      </c>
    </row>
    <row r="94" s="13" customFormat="1">
      <c r="A94" s="13"/>
      <c r="B94" s="218"/>
      <c r="C94" s="219"/>
      <c r="D94" s="220" t="s">
        <v>139</v>
      </c>
      <c r="E94" s="221" t="s">
        <v>19</v>
      </c>
      <c r="F94" s="222" t="s">
        <v>425</v>
      </c>
      <c r="G94" s="219"/>
      <c r="H94" s="223">
        <v>58.68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139</v>
      </c>
      <c r="AU94" s="229" t="s">
        <v>81</v>
      </c>
      <c r="AV94" s="13" t="s">
        <v>81</v>
      </c>
      <c r="AW94" s="13" t="s">
        <v>33</v>
      </c>
      <c r="AX94" s="13" t="s">
        <v>79</v>
      </c>
      <c r="AY94" s="229" t="s">
        <v>130</v>
      </c>
    </row>
    <row r="95" s="2" customFormat="1">
      <c r="A95" s="39"/>
      <c r="B95" s="40"/>
      <c r="C95" s="205" t="s">
        <v>145</v>
      </c>
      <c r="D95" s="205" t="s">
        <v>132</v>
      </c>
      <c r="E95" s="206" t="s">
        <v>146</v>
      </c>
      <c r="F95" s="207" t="s">
        <v>147</v>
      </c>
      <c r="G95" s="208" t="s">
        <v>148</v>
      </c>
      <c r="H95" s="209">
        <v>447.75599999999997</v>
      </c>
      <c r="I95" s="210"/>
      <c r="J95" s="211">
        <f>ROUND(I95*H95,2)</f>
        <v>0</v>
      </c>
      <c r="K95" s="207" t="s">
        <v>136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137</v>
      </c>
      <c r="AT95" s="216" t="s">
        <v>132</v>
      </c>
      <c r="AU95" s="216" t="s">
        <v>81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137</v>
      </c>
      <c r="BM95" s="216" t="s">
        <v>426</v>
      </c>
    </row>
    <row r="96" s="14" customFormat="1">
      <c r="A96" s="14"/>
      <c r="B96" s="230"/>
      <c r="C96" s="231"/>
      <c r="D96" s="220" t="s">
        <v>139</v>
      </c>
      <c r="E96" s="232" t="s">
        <v>19</v>
      </c>
      <c r="F96" s="233" t="s">
        <v>150</v>
      </c>
      <c r="G96" s="231"/>
      <c r="H96" s="232" t="s">
        <v>19</v>
      </c>
      <c r="I96" s="234"/>
      <c r="J96" s="231"/>
      <c r="K96" s="231"/>
      <c r="L96" s="235"/>
      <c r="M96" s="236"/>
      <c r="N96" s="237"/>
      <c r="O96" s="237"/>
      <c r="P96" s="237"/>
      <c r="Q96" s="237"/>
      <c r="R96" s="237"/>
      <c r="S96" s="237"/>
      <c r="T96" s="23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9" t="s">
        <v>139</v>
      </c>
      <c r="AU96" s="239" t="s">
        <v>81</v>
      </c>
      <c r="AV96" s="14" t="s">
        <v>79</v>
      </c>
      <c r="AW96" s="14" t="s">
        <v>33</v>
      </c>
      <c r="AX96" s="14" t="s">
        <v>71</v>
      </c>
      <c r="AY96" s="239" t="s">
        <v>130</v>
      </c>
    </row>
    <row r="97" s="13" customFormat="1">
      <c r="A97" s="13"/>
      <c r="B97" s="218"/>
      <c r="C97" s="219"/>
      <c r="D97" s="220" t="s">
        <v>139</v>
      </c>
      <c r="E97" s="221" t="s">
        <v>19</v>
      </c>
      <c r="F97" s="222" t="s">
        <v>427</v>
      </c>
      <c r="G97" s="219"/>
      <c r="H97" s="223">
        <v>70.855999999999995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139</v>
      </c>
      <c r="AU97" s="229" t="s">
        <v>81</v>
      </c>
      <c r="AV97" s="13" t="s">
        <v>81</v>
      </c>
      <c r="AW97" s="13" t="s">
        <v>33</v>
      </c>
      <c r="AX97" s="13" t="s">
        <v>71</v>
      </c>
      <c r="AY97" s="229" t="s">
        <v>130</v>
      </c>
    </row>
    <row r="98" s="14" customFormat="1">
      <c r="A98" s="14"/>
      <c r="B98" s="230"/>
      <c r="C98" s="231"/>
      <c r="D98" s="220" t="s">
        <v>139</v>
      </c>
      <c r="E98" s="232" t="s">
        <v>19</v>
      </c>
      <c r="F98" s="233" t="s">
        <v>428</v>
      </c>
      <c r="G98" s="231"/>
      <c r="H98" s="232" t="s">
        <v>19</v>
      </c>
      <c r="I98" s="234"/>
      <c r="J98" s="231"/>
      <c r="K98" s="231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139</v>
      </c>
      <c r="AU98" s="239" t="s">
        <v>81</v>
      </c>
      <c r="AV98" s="14" t="s">
        <v>79</v>
      </c>
      <c r="AW98" s="14" t="s">
        <v>33</v>
      </c>
      <c r="AX98" s="14" t="s">
        <v>71</v>
      </c>
      <c r="AY98" s="239" t="s">
        <v>130</v>
      </c>
    </row>
    <row r="99" s="13" customFormat="1">
      <c r="A99" s="13"/>
      <c r="B99" s="218"/>
      <c r="C99" s="219"/>
      <c r="D99" s="220" t="s">
        <v>139</v>
      </c>
      <c r="E99" s="221" t="s">
        <v>19</v>
      </c>
      <c r="F99" s="222" t="s">
        <v>429</v>
      </c>
      <c r="G99" s="219"/>
      <c r="H99" s="223">
        <v>376.89999999999998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139</v>
      </c>
      <c r="AU99" s="229" t="s">
        <v>81</v>
      </c>
      <c r="AV99" s="13" t="s">
        <v>81</v>
      </c>
      <c r="AW99" s="13" t="s">
        <v>33</v>
      </c>
      <c r="AX99" s="13" t="s">
        <v>71</v>
      </c>
      <c r="AY99" s="229" t="s">
        <v>130</v>
      </c>
    </row>
    <row r="100" s="15" customFormat="1">
      <c r="A100" s="15"/>
      <c r="B100" s="240"/>
      <c r="C100" s="241"/>
      <c r="D100" s="220" t="s">
        <v>139</v>
      </c>
      <c r="E100" s="242" t="s">
        <v>19</v>
      </c>
      <c r="F100" s="243" t="s">
        <v>154</v>
      </c>
      <c r="G100" s="241"/>
      <c r="H100" s="244">
        <v>447.75599999999997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0" t="s">
        <v>139</v>
      </c>
      <c r="AU100" s="250" t="s">
        <v>81</v>
      </c>
      <c r="AV100" s="15" t="s">
        <v>137</v>
      </c>
      <c r="AW100" s="15" t="s">
        <v>33</v>
      </c>
      <c r="AX100" s="15" t="s">
        <v>79</v>
      </c>
      <c r="AY100" s="250" t="s">
        <v>130</v>
      </c>
    </row>
    <row r="101" s="2" customFormat="1">
      <c r="A101" s="39"/>
      <c r="B101" s="40"/>
      <c r="C101" s="205" t="s">
        <v>137</v>
      </c>
      <c r="D101" s="205" t="s">
        <v>132</v>
      </c>
      <c r="E101" s="206" t="s">
        <v>155</v>
      </c>
      <c r="F101" s="207" t="s">
        <v>156</v>
      </c>
      <c r="G101" s="208" t="s">
        <v>148</v>
      </c>
      <c r="H101" s="209">
        <v>3</v>
      </c>
      <c r="I101" s="210"/>
      <c r="J101" s="211">
        <f>ROUND(I101*H101,2)</f>
        <v>0</v>
      </c>
      <c r="K101" s="207" t="s">
        <v>136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132</v>
      </c>
      <c r="AU101" s="216" t="s">
        <v>81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137</v>
      </c>
      <c r="BM101" s="216" t="s">
        <v>430</v>
      </c>
    </row>
    <row r="102" s="2" customFormat="1">
      <c r="A102" s="39"/>
      <c r="B102" s="40"/>
      <c r="C102" s="205" t="s">
        <v>158</v>
      </c>
      <c r="D102" s="205" t="s">
        <v>132</v>
      </c>
      <c r="E102" s="206" t="s">
        <v>159</v>
      </c>
      <c r="F102" s="207" t="s">
        <v>160</v>
      </c>
      <c r="G102" s="208" t="s">
        <v>148</v>
      </c>
      <c r="H102" s="209">
        <v>125.15000000000001</v>
      </c>
      <c r="I102" s="210"/>
      <c r="J102" s="211">
        <f>ROUND(I102*H102,2)</f>
        <v>0</v>
      </c>
      <c r="K102" s="207" t="s">
        <v>136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137</v>
      </c>
      <c r="AT102" s="216" t="s">
        <v>132</v>
      </c>
      <c r="AU102" s="216" t="s">
        <v>81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137</v>
      </c>
      <c r="BM102" s="216" t="s">
        <v>431</v>
      </c>
    </row>
    <row r="103" s="13" customFormat="1">
      <c r="A103" s="13"/>
      <c r="B103" s="218"/>
      <c r="C103" s="219"/>
      <c r="D103" s="220" t="s">
        <v>139</v>
      </c>
      <c r="E103" s="221" t="s">
        <v>19</v>
      </c>
      <c r="F103" s="222" t="s">
        <v>432</v>
      </c>
      <c r="G103" s="219"/>
      <c r="H103" s="223">
        <v>125.15000000000001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139</v>
      </c>
      <c r="AU103" s="229" t="s">
        <v>81</v>
      </c>
      <c r="AV103" s="13" t="s">
        <v>81</v>
      </c>
      <c r="AW103" s="13" t="s">
        <v>33</v>
      </c>
      <c r="AX103" s="13" t="s">
        <v>79</v>
      </c>
      <c r="AY103" s="229" t="s">
        <v>130</v>
      </c>
    </row>
    <row r="104" s="2" customFormat="1" ht="44.25" customHeight="1">
      <c r="A104" s="39"/>
      <c r="B104" s="40"/>
      <c r="C104" s="205" t="s">
        <v>163</v>
      </c>
      <c r="D104" s="205" t="s">
        <v>132</v>
      </c>
      <c r="E104" s="206" t="s">
        <v>164</v>
      </c>
      <c r="F104" s="207" t="s">
        <v>165</v>
      </c>
      <c r="G104" s="208" t="s">
        <v>148</v>
      </c>
      <c r="H104" s="209">
        <v>125.15000000000001</v>
      </c>
      <c r="I104" s="210"/>
      <c r="J104" s="211">
        <f>ROUND(I104*H104,2)</f>
        <v>0</v>
      </c>
      <c r="K104" s="207" t="s">
        <v>136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81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137</v>
      </c>
      <c r="BM104" s="216" t="s">
        <v>433</v>
      </c>
    </row>
    <row r="105" s="2" customFormat="1" ht="44.25" customHeight="1">
      <c r="A105" s="39"/>
      <c r="B105" s="40"/>
      <c r="C105" s="205" t="s">
        <v>167</v>
      </c>
      <c r="D105" s="205" t="s">
        <v>132</v>
      </c>
      <c r="E105" s="206" t="s">
        <v>168</v>
      </c>
      <c r="F105" s="207" t="s">
        <v>169</v>
      </c>
      <c r="G105" s="208" t="s">
        <v>170</v>
      </c>
      <c r="H105" s="209">
        <v>250.30000000000001</v>
      </c>
      <c r="I105" s="210"/>
      <c r="J105" s="211">
        <f>ROUND(I105*H105,2)</f>
        <v>0</v>
      </c>
      <c r="K105" s="207" t="s">
        <v>136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137</v>
      </c>
      <c r="AT105" s="216" t="s">
        <v>132</v>
      </c>
      <c r="AU105" s="216" t="s">
        <v>81</v>
      </c>
      <c r="AY105" s="18" t="s">
        <v>130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137</v>
      </c>
      <c r="BM105" s="216" t="s">
        <v>434</v>
      </c>
    </row>
    <row r="106" s="13" customFormat="1">
      <c r="A106" s="13"/>
      <c r="B106" s="218"/>
      <c r="C106" s="219"/>
      <c r="D106" s="220" t="s">
        <v>139</v>
      </c>
      <c r="E106" s="221" t="s">
        <v>19</v>
      </c>
      <c r="F106" s="222" t="s">
        <v>435</v>
      </c>
      <c r="G106" s="219"/>
      <c r="H106" s="223">
        <v>125.15000000000001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139</v>
      </c>
      <c r="AU106" s="229" t="s">
        <v>81</v>
      </c>
      <c r="AV106" s="13" t="s">
        <v>81</v>
      </c>
      <c r="AW106" s="13" t="s">
        <v>33</v>
      </c>
      <c r="AX106" s="13" t="s">
        <v>79</v>
      </c>
      <c r="AY106" s="229" t="s">
        <v>130</v>
      </c>
    </row>
    <row r="107" s="13" customFormat="1">
      <c r="A107" s="13"/>
      <c r="B107" s="218"/>
      <c r="C107" s="219"/>
      <c r="D107" s="220" t="s">
        <v>139</v>
      </c>
      <c r="E107" s="219"/>
      <c r="F107" s="222" t="s">
        <v>436</v>
      </c>
      <c r="G107" s="219"/>
      <c r="H107" s="223">
        <v>250.30000000000001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139</v>
      </c>
      <c r="AU107" s="229" t="s">
        <v>81</v>
      </c>
      <c r="AV107" s="13" t="s">
        <v>81</v>
      </c>
      <c r="AW107" s="13" t="s">
        <v>4</v>
      </c>
      <c r="AX107" s="13" t="s">
        <v>79</v>
      </c>
      <c r="AY107" s="229" t="s">
        <v>130</v>
      </c>
    </row>
    <row r="108" s="2" customFormat="1">
      <c r="A108" s="39"/>
      <c r="B108" s="40"/>
      <c r="C108" s="205" t="s">
        <v>173</v>
      </c>
      <c r="D108" s="205" t="s">
        <v>132</v>
      </c>
      <c r="E108" s="206" t="s">
        <v>174</v>
      </c>
      <c r="F108" s="207" t="s">
        <v>175</v>
      </c>
      <c r="G108" s="208" t="s">
        <v>148</v>
      </c>
      <c r="H108" s="209">
        <v>125.15000000000001</v>
      </c>
      <c r="I108" s="210"/>
      <c r="J108" s="211">
        <f>ROUND(I108*H108,2)</f>
        <v>0</v>
      </c>
      <c r="K108" s="207" t="s">
        <v>136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137</v>
      </c>
      <c r="AT108" s="216" t="s">
        <v>132</v>
      </c>
      <c r="AU108" s="216" t="s">
        <v>81</v>
      </c>
      <c r="AY108" s="18" t="s">
        <v>130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137</v>
      </c>
      <c r="BM108" s="216" t="s">
        <v>437</v>
      </c>
    </row>
    <row r="109" s="2" customFormat="1" ht="44.25" customHeight="1">
      <c r="A109" s="39"/>
      <c r="B109" s="40"/>
      <c r="C109" s="205" t="s">
        <v>177</v>
      </c>
      <c r="D109" s="205" t="s">
        <v>132</v>
      </c>
      <c r="E109" s="206" t="s">
        <v>178</v>
      </c>
      <c r="F109" s="207" t="s">
        <v>179</v>
      </c>
      <c r="G109" s="208" t="s">
        <v>148</v>
      </c>
      <c r="H109" s="209">
        <v>322.61000000000001</v>
      </c>
      <c r="I109" s="210"/>
      <c r="J109" s="211">
        <f>ROUND(I109*H109,2)</f>
        <v>0</v>
      </c>
      <c r="K109" s="207" t="s">
        <v>136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137</v>
      </c>
      <c r="AT109" s="216" t="s">
        <v>132</v>
      </c>
      <c r="AU109" s="216" t="s">
        <v>81</v>
      </c>
      <c r="AY109" s="18" t="s">
        <v>130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137</v>
      </c>
      <c r="BM109" s="216" t="s">
        <v>438</v>
      </c>
    </row>
    <row r="110" s="13" customFormat="1">
      <c r="A110" s="13"/>
      <c r="B110" s="218"/>
      <c r="C110" s="219"/>
      <c r="D110" s="220" t="s">
        <v>139</v>
      </c>
      <c r="E110" s="221" t="s">
        <v>19</v>
      </c>
      <c r="F110" s="222" t="s">
        <v>439</v>
      </c>
      <c r="G110" s="219"/>
      <c r="H110" s="223">
        <v>322.61000000000001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139</v>
      </c>
      <c r="AU110" s="229" t="s">
        <v>81</v>
      </c>
      <c r="AV110" s="13" t="s">
        <v>81</v>
      </c>
      <c r="AW110" s="13" t="s">
        <v>33</v>
      </c>
      <c r="AX110" s="13" t="s">
        <v>79</v>
      </c>
      <c r="AY110" s="229" t="s">
        <v>130</v>
      </c>
    </row>
    <row r="111" s="2" customFormat="1" ht="66.75" customHeight="1">
      <c r="A111" s="39"/>
      <c r="B111" s="40"/>
      <c r="C111" s="205" t="s">
        <v>182</v>
      </c>
      <c r="D111" s="205" t="s">
        <v>132</v>
      </c>
      <c r="E111" s="206" t="s">
        <v>183</v>
      </c>
      <c r="F111" s="207" t="s">
        <v>184</v>
      </c>
      <c r="G111" s="208" t="s">
        <v>148</v>
      </c>
      <c r="H111" s="209">
        <v>83.433000000000007</v>
      </c>
      <c r="I111" s="210"/>
      <c r="J111" s="211">
        <f>ROUND(I111*H111,2)</f>
        <v>0</v>
      </c>
      <c r="K111" s="207" t="s">
        <v>136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137</v>
      </c>
      <c r="AT111" s="216" t="s">
        <v>132</v>
      </c>
      <c r="AU111" s="216" t="s">
        <v>81</v>
      </c>
      <c r="AY111" s="18" t="s">
        <v>130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137</v>
      </c>
      <c r="BM111" s="216" t="s">
        <v>440</v>
      </c>
    </row>
    <row r="112" s="13" customFormat="1">
      <c r="A112" s="13"/>
      <c r="B112" s="218"/>
      <c r="C112" s="219"/>
      <c r="D112" s="220" t="s">
        <v>139</v>
      </c>
      <c r="E112" s="221" t="s">
        <v>19</v>
      </c>
      <c r="F112" s="222" t="s">
        <v>441</v>
      </c>
      <c r="G112" s="219"/>
      <c r="H112" s="223">
        <v>83.433000000000007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139</v>
      </c>
      <c r="AU112" s="229" t="s">
        <v>81</v>
      </c>
      <c r="AV112" s="13" t="s">
        <v>81</v>
      </c>
      <c r="AW112" s="13" t="s">
        <v>33</v>
      </c>
      <c r="AX112" s="13" t="s">
        <v>79</v>
      </c>
      <c r="AY112" s="229" t="s">
        <v>130</v>
      </c>
    </row>
    <row r="113" s="2" customFormat="1" ht="16.5" customHeight="1">
      <c r="A113" s="39"/>
      <c r="B113" s="40"/>
      <c r="C113" s="251" t="s">
        <v>187</v>
      </c>
      <c r="D113" s="251" t="s">
        <v>188</v>
      </c>
      <c r="E113" s="252" t="s">
        <v>189</v>
      </c>
      <c r="F113" s="253" t="s">
        <v>190</v>
      </c>
      <c r="G113" s="254" t="s">
        <v>170</v>
      </c>
      <c r="H113" s="255">
        <v>166.86600000000001</v>
      </c>
      <c r="I113" s="256"/>
      <c r="J113" s="257">
        <f>ROUND(I113*H113,2)</f>
        <v>0</v>
      </c>
      <c r="K113" s="253" t="s">
        <v>136</v>
      </c>
      <c r="L113" s="258"/>
      <c r="M113" s="259" t="s">
        <v>19</v>
      </c>
      <c r="N113" s="260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188</v>
      </c>
      <c r="AU113" s="216" t="s">
        <v>81</v>
      </c>
      <c r="AY113" s="18" t="s">
        <v>130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137</v>
      </c>
      <c r="BM113" s="216" t="s">
        <v>442</v>
      </c>
    </row>
    <row r="114" s="13" customFormat="1">
      <c r="A114" s="13"/>
      <c r="B114" s="218"/>
      <c r="C114" s="219"/>
      <c r="D114" s="220" t="s">
        <v>139</v>
      </c>
      <c r="E114" s="219"/>
      <c r="F114" s="222" t="s">
        <v>443</v>
      </c>
      <c r="G114" s="219"/>
      <c r="H114" s="223">
        <v>166.86600000000001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139</v>
      </c>
      <c r="AU114" s="229" t="s">
        <v>81</v>
      </c>
      <c r="AV114" s="13" t="s">
        <v>81</v>
      </c>
      <c r="AW114" s="13" t="s">
        <v>4</v>
      </c>
      <c r="AX114" s="13" t="s">
        <v>79</v>
      </c>
      <c r="AY114" s="229" t="s">
        <v>130</v>
      </c>
    </row>
    <row r="115" s="12" customFormat="1" ht="22.8" customHeight="1">
      <c r="A115" s="12"/>
      <c r="B115" s="189"/>
      <c r="C115" s="190"/>
      <c r="D115" s="191" t="s">
        <v>70</v>
      </c>
      <c r="E115" s="203" t="s">
        <v>137</v>
      </c>
      <c r="F115" s="203" t="s">
        <v>193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SUM(P116:P119)</f>
        <v>0</v>
      </c>
      <c r="Q115" s="197"/>
      <c r="R115" s="198">
        <f>SUM(R116:R119)</f>
        <v>0.01278</v>
      </c>
      <c r="S115" s="197"/>
      <c r="T115" s="199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79</v>
      </c>
      <c r="AT115" s="201" t="s">
        <v>70</v>
      </c>
      <c r="AU115" s="201" t="s">
        <v>79</v>
      </c>
      <c r="AY115" s="200" t="s">
        <v>130</v>
      </c>
      <c r="BK115" s="202">
        <f>SUM(BK116:BK119)</f>
        <v>0</v>
      </c>
    </row>
    <row r="116" s="2" customFormat="1" ht="33" customHeight="1">
      <c r="A116" s="39"/>
      <c r="B116" s="40"/>
      <c r="C116" s="205" t="s">
        <v>194</v>
      </c>
      <c r="D116" s="205" t="s">
        <v>132</v>
      </c>
      <c r="E116" s="206" t="s">
        <v>195</v>
      </c>
      <c r="F116" s="207" t="s">
        <v>196</v>
      </c>
      <c r="G116" s="208" t="s">
        <v>148</v>
      </c>
      <c r="H116" s="209">
        <v>41.716000000000001</v>
      </c>
      <c r="I116" s="210"/>
      <c r="J116" s="211">
        <f>ROUND(I116*H116,2)</f>
        <v>0</v>
      </c>
      <c r="K116" s="207" t="s">
        <v>136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137</v>
      </c>
      <c r="AT116" s="216" t="s">
        <v>132</v>
      </c>
      <c r="AU116" s="216" t="s">
        <v>81</v>
      </c>
      <c r="AY116" s="18" t="s">
        <v>130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137</v>
      </c>
      <c r="BM116" s="216" t="s">
        <v>444</v>
      </c>
    </row>
    <row r="117" s="13" customFormat="1">
      <c r="A117" s="13"/>
      <c r="B117" s="218"/>
      <c r="C117" s="219"/>
      <c r="D117" s="220" t="s">
        <v>139</v>
      </c>
      <c r="E117" s="221" t="s">
        <v>19</v>
      </c>
      <c r="F117" s="222" t="s">
        <v>445</v>
      </c>
      <c r="G117" s="219"/>
      <c r="H117" s="223">
        <v>41.716000000000001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139</v>
      </c>
      <c r="AU117" s="229" t="s">
        <v>81</v>
      </c>
      <c r="AV117" s="13" t="s">
        <v>81</v>
      </c>
      <c r="AW117" s="13" t="s">
        <v>33</v>
      </c>
      <c r="AX117" s="13" t="s">
        <v>79</v>
      </c>
      <c r="AY117" s="229" t="s">
        <v>130</v>
      </c>
    </row>
    <row r="118" s="2" customFormat="1" ht="33" customHeight="1">
      <c r="A118" s="39"/>
      <c r="B118" s="40"/>
      <c r="C118" s="205" t="s">
        <v>199</v>
      </c>
      <c r="D118" s="205" t="s">
        <v>132</v>
      </c>
      <c r="E118" s="206" t="s">
        <v>200</v>
      </c>
      <c r="F118" s="207" t="s">
        <v>201</v>
      </c>
      <c r="G118" s="208" t="s">
        <v>148</v>
      </c>
      <c r="H118" s="209">
        <v>1</v>
      </c>
      <c r="I118" s="210"/>
      <c r="J118" s="211">
        <f>ROUND(I118*H118,2)</f>
        <v>0</v>
      </c>
      <c r="K118" s="207" t="s">
        <v>136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137</v>
      </c>
      <c r="AT118" s="216" t="s">
        <v>132</v>
      </c>
      <c r="AU118" s="216" t="s">
        <v>81</v>
      </c>
      <c r="AY118" s="18" t="s">
        <v>130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137</v>
      </c>
      <c r="BM118" s="216" t="s">
        <v>446</v>
      </c>
    </row>
    <row r="119" s="2" customFormat="1">
      <c r="A119" s="39"/>
      <c r="B119" s="40"/>
      <c r="C119" s="205" t="s">
        <v>203</v>
      </c>
      <c r="D119" s="205" t="s">
        <v>132</v>
      </c>
      <c r="E119" s="206" t="s">
        <v>204</v>
      </c>
      <c r="F119" s="207" t="s">
        <v>205</v>
      </c>
      <c r="G119" s="208" t="s">
        <v>135</v>
      </c>
      <c r="H119" s="209">
        <v>2</v>
      </c>
      <c r="I119" s="210"/>
      <c r="J119" s="211">
        <f>ROUND(I119*H119,2)</f>
        <v>0</v>
      </c>
      <c r="K119" s="207" t="s">
        <v>136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0.0063899999999999998</v>
      </c>
      <c r="R119" s="214">
        <f>Q119*H119</f>
        <v>0.01278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137</v>
      </c>
      <c r="AT119" s="216" t="s">
        <v>132</v>
      </c>
      <c r="AU119" s="216" t="s">
        <v>81</v>
      </c>
      <c r="AY119" s="18" t="s">
        <v>130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137</v>
      </c>
      <c r="BM119" s="216" t="s">
        <v>447</v>
      </c>
    </row>
    <row r="120" s="12" customFormat="1" ht="22.8" customHeight="1">
      <c r="A120" s="12"/>
      <c r="B120" s="189"/>
      <c r="C120" s="190"/>
      <c r="D120" s="191" t="s">
        <v>70</v>
      </c>
      <c r="E120" s="203" t="s">
        <v>158</v>
      </c>
      <c r="F120" s="203" t="s">
        <v>207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SUM(P121:P124)</f>
        <v>0</v>
      </c>
      <c r="Q120" s="197"/>
      <c r="R120" s="198">
        <f>SUM(R121:R124)</f>
        <v>61.611652800000002</v>
      </c>
      <c r="S120" s="197"/>
      <c r="T120" s="199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79</v>
      </c>
      <c r="AT120" s="201" t="s">
        <v>70</v>
      </c>
      <c r="AU120" s="201" t="s">
        <v>79</v>
      </c>
      <c r="AY120" s="200" t="s">
        <v>130</v>
      </c>
      <c r="BK120" s="202">
        <f>SUM(BK121:BK124)</f>
        <v>0</v>
      </c>
    </row>
    <row r="121" s="2" customFormat="1">
      <c r="A121" s="39"/>
      <c r="B121" s="40"/>
      <c r="C121" s="205" t="s">
        <v>8</v>
      </c>
      <c r="D121" s="205" t="s">
        <v>132</v>
      </c>
      <c r="E121" s="206" t="s">
        <v>208</v>
      </c>
      <c r="F121" s="207" t="s">
        <v>209</v>
      </c>
      <c r="G121" s="208" t="s">
        <v>135</v>
      </c>
      <c r="H121" s="209">
        <v>44.009999999999998</v>
      </c>
      <c r="I121" s="210"/>
      <c r="J121" s="211">
        <f>ROUND(I121*H121,2)</f>
        <v>0</v>
      </c>
      <c r="K121" s="207" t="s">
        <v>136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0.46000000000000002</v>
      </c>
      <c r="R121" s="214">
        <f>Q121*H121</f>
        <v>20.244599999999998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137</v>
      </c>
      <c r="AT121" s="216" t="s">
        <v>132</v>
      </c>
      <c r="AU121" s="216" t="s">
        <v>81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137</v>
      </c>
      <c r="BM121" s="216" t="s">
        <v>448</v>
      </c>
    </row>
    <row r="122" s="2" customFormat="1" ht="44.25" customHeight="1">
      <c r="A122" s="39"/>
      <c r="B122" s="40"/>
      <c r="C122" s="205" t="s">
        <v>211</v>
      </c>
      <c r="D122" s="205" t="s">
        <v>132</v>
      </c>
      <c r="E122" s="206" t="s">
        <v>212</v>
      </c>
      <c r="F122" s="207" t="s">
        <v>213</v>
      </c>
      <c r="G122" s="208" t="s">
        <v>135</v>
      </c>
      <c r="H122" s="209">
        <v>44.009999999999998</v>
      </c>
      <c r="I122" s="210"/>
      <c r="J122" s="211">
        <f>ROUND(I122*H122,2)</f>
        <v>0</v>
      </c>
      <c r="K122" s="207" t="s">
        <v>136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0.38</v>
      </c>
      <c r="R122" s="214">
        <f>Q122*H122</f>
        <v>16.723800000000001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132</v>
      </c>
      <c r="AU122" s="216" t="s">
        <v>81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137</v>
      </c>
      <c r="BM122" s="216" t="s">
        <v>449</v>
      </c>
    </row>
    <row r="123" s="2" customFormat="1" ht="44.25" customHeight="1">
      <c r="A123" s="39"/>
      <c r="B123" s="40"/>
      <c r="C123" s="205" t="s">
        <v>215</v>
      </c>
      <c r="D123" s="205" t="s">
        <v>132</v>
      </c>
      <c r="E123" s="206" t="s">
        <v>216</v>
      </c>
      <c r="F123" s="207" t="s">
        <v>217</v>
      </c>
      <c r="G123" s="208" t="s">
        <v>135</v>
      </c>
      <c r="H123" s="209">
        <v>58.68</v>
      </c>
      <c r="I123" s="210"/>
      <c r="J123" s="211">
        <f>ROUND(I123*H123,2)</f>
        <v>0</v>
      </c>
      <c r="K123" s="207" t="s">
        <v>136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0.26375999999999999</v>
      </c>
      <c r="R123" s="214">
        <f>Q123*H123</f>
        <v>15.4774368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137</v>
      </c>
      <c r="AT123" s="216" t="s">
        <v>132</v>
      </c>
      <c r="AU123" s="216" t="s">
        <v>81</v>
      </c>
      <c r="AY123" s="18" t="s">
        <v>130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137</v>
      </c>
      <c r="BM123" s="216" t="s">
        <v>450</v>
      </c>
    </row>
    <row r="124" s="2" customFormat="1">
      <c r="A124" s="39"/>
      <c r="B124" s="40"/>
      <c r="C124" s="205" t="s">
        <v>219</v>
      </c>
      <c r="D124" s="205" t="s">
        <v>132</v>
      </c>
      <c r="E124" s="206" t="s">
        <v>220</v>
      </c>
      <c r="F124" s="207" t="s">
        <v>221</v>
      </c>
      <c r="G124" s="208" t="s">
        <v>135</v>
      </c>
      <c r="H124" s="209">
        <v>58.68</v>
      </c>
      <c r="I124" s="210"/>
      <c r="J124" s="211">
        <f>ROUND(I124*H124,2)</f>
        <v>0</v>
      </c>
      <c r="K124" s="207" t="s">
        <v>136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0.15620000000000001</v>
      </c>
      <c r="R124" s="214">
        <f>Q124*H124</f>
        <v>9.1658159999999995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137</v>
      </c>
      <c r="AT124" s="216" t="s">
        <v>132</v>
      </c>
      <c r="AU124" s="216" t="s">
        <v>81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137</v>
      </c>
      <c r="BM124" s="216" t="s">
        <v>451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173</v>
      </c>
      <c r="F125" s="203" t="s">
        <v>223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SUM(P126:P186)</f>
        <v>0</v>
      </c>
      <c r="Q125" s="197"/>
      <c r="R125" s="198">
        <f>SUM(R126:R186)</f>
        <v>5.6307632000000005</v>
      </c>
      <c r="S125" s="197"/>
      <c r="T125" s="199">
        <f>SUM(T126:T186)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79</v>
      </c>
      <c r="AT125" s="201" t="s">
        <v>70</v>
      </c>
      <c r="AU125" s="201" t="s">
        <v>79</v>
      </c>
      <c r="AY125" s="200" t="s">
        <v>130</v>
      </c>
      <c r="BK125" s="202">
        <f>SUM(BK126:BK186)</f>
        <v>0</v>
      </c>
    </row>
    <row r="126" s="2" customFormat="1">
      <c r="A126" s="39"/>
      <c r="B126" s="40"/>
      <c r="C126" s="205" t="s">
        <v>224</v>
      </c>
      <c r="D126" s="205" t="s">
        <v>132</v>
      </c>
      <c r="E126" s="206" t="s">
        <v>225</v>
      </c>
      <c r="F126" s="207" t="s">
        <v>226</v>
      </c>
      <c r="G126" s="208" t="s">
        <v>227</v>
      </c>
      <c r="H126" s="209">
        <v>15</v>
      </c>
      <c r="I126" s="210"/>
      <c r="J126" s="211">
        <f>ROUND(I126*H126,2)</f>
        <v>0</v>
      </c>
      <c r="K126" s="207" t="s">
        <v>136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137</v>
      </c>
      <c r="AT126" s="216" t="s">
        <v>132</v>
      </c>
      <c r="AU126" s="216" t="s">
        <v>81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137</v>
      </c>
      <c r="BM126" s="216" t="s">
        <v>452</v>
      </c>
    </row>
    <row r="127" s="2" customFormat="1">
      <c r="A127" s="39"/>
      <c r="B127" s="40"/>
      <c r="C127" s="251" t="s">
        <v>229</v>
      </c>
      <c r="D127" s="251" t="s">
        <v>188</v>
      </c>
      <c r="E127" s="252" t="s">
        <v>230</v>
      </c>
      <c r="F127" s="253" t="s">
        <v>231</v>
      </c>
      <c r="G127" s="254" t="s">
        <v>227</v>
      </c>
      <c r="H127" s="255">
        <v>2</v>
      </c>
      <c r="I127" s="256"/>
      <c r="J127" s="257">
        <f>ROUND(I127*H127,2)</f>
        <v>0</v>
      </c>
      <c r="K127" s="253" t="s">
        <v>136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0.012200000000000001</v>
      </c>
      <c r="R127" s="214">
        <f>Q127*H127</f>
        <v>0.024400000000000002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188</v>
      </c>
      <c r="AU127" s="216" t="s">
        <v>81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137</v>
      </c>
      <c r="BM127" s="216" t="s">
        <v>453</v>
      </c>
    </row>
    <row r="128" s="2" customFormat="1">
      <c r="A128" s="39"/>
      <c r="B128" s="40"/>
      <c r="C128" s="251" t="s">
        <v>7</v>
      </c>
      <c r="D128" s="251" t="s">
        <v>188</v>
      </c>
      <c r="E128" s="252" t="s">
        <v>233</v>
      </c>
      <c r="F128" s="253" t="s">
        <v>234</v>
      </c>
      <c r="G128" s="254" t="s">
        <v>227</v>
      </c>
      <c r="H128" s="255">
        <v>10</v>
      </c>
      <c r="I128" s="256"/>
      <c r="J128" s="257">
        <f>ROUND(I128*H128,2)</f>
        <v>0</v>
      </c>
      <c r="K128" s="253" t="s">
        <v>136</v>
      </c>
      <c r="L128" s="258"/>
      <c r="M128" s="259" t="s">
        <v>19</v>
      </c>
      <c r="N128" s="260" t="s">
        <v>42</v>
      </c>
      <c r="O128" s="85"/>
      <c r="P128" s="214">
        <f>O128*H128</f>
        <v>0</v>
      </c>
      <c r="Q128" s="214">
        <v>0.0080000000000000002</v>
      </c>
      <c r="R128" s="214">
        <f>Q128*H128</f>
        <v>0.080000000000000002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188</v>
      </c>
      <c r="AU128" s="216" t="s">
        <v>81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137</v>
      </c>
      <c r="BM128" s="216" t="s">
        <v>454</v>
      </c>
    </row>
    <row r="129" s="2" customFormat="1">
      <c r="A129" s="39"/>
      <c r="B129" s="40"/>
      <c r="C129" s="251" t="s">
        <v>236</v>
      </c>
      <c r="D129" s="251" t="s">
        <v>188</v>
      </c>
      <c r="E129" s="252" t="s">
        <v>455</v>
      </c>
      <c r="F129" s="253" t="s">
        <v>456</v>
      </c>
      <c r="G129" s="254" t="s">
        <v>227</v>
      </c>
      <c r="H129" s="255">
        <v>3</v>
      </c>
      <c r="I129" s="256"/>
      <c r="J129" s="257">
        <f>ROUND(I129*H129,2)</f>
        <v>0</v>
      </c>
      <c r="K129" s="253" t="s">
        <v>136</v>
      </c>
      <c r="L129" s="258"/>
      <c r="M129" s="259" t="s">
        <v>19</v>
      </c>
      <c r="N129" s="260" t="s">
        <v>42</v>
      </c>
      <c r="O129" s="85"/>
      <c r="P129" s="214">
        <f>O129*H129</f>
        <v>0</v>
      </c>
      <c r="Q129" s="214">
        <v>0.0060000000000000001</v>
      </c>
      <c r="R129" s="214">
        <f>Q129*H129</f>
        <v>0.018000000000000002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188</v>
      </c>
      <c r="AU129" s="216" t="s">
        <v>81</v>
      </c>
      <c r="AY129" s="18" t="s">
        <v>130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137</v>
      </c>
      <c r="BM129" s="216" t="s">
        <v>457</v>
      </c>
    </row>
    <row r="130" s="2" customFormat="1">
      <c r="A130" s="39"/>
      <c r="B130" s="40"/>
      <c r="C130" s="205" t="s">
        <v>240</v>
      </c>
      <c r="D130" s="205" t="s">
        <v>132</v>
      </c>
      <c r="E130" s="206" t="s">
        <v>225</v>
      </c>
      <c r="F130" s="207" t="s">
        <v>226</v>
      </c>
      <c r="G130" s="208" t="s">
        <v>227</v>
      </c>
      <c r="H130" s="209">
        <v>5</v>
      </c>
      <c r="I130" s="210"/>
      <c r="J130" s="211">
        <f>ROUND(I130*H130,2)</f>
        <v>0</v>
      </c>
      <c r="K130" s="207" t="s">
        <v>136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137</v>
      </c>
      <c r="AT130" s="216" t="s">
        <v>132</v>
      </c>
      <c r="AU130" s="216" t="s">
        <v>81</v>
      </c>
      <c r="AY130" s="18" t="s">
        <v>130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137</v>
      </c>
      <c r="BM130" s="216" t="s">
        <v>458</v>
      </c>
    </row>
    <row r="131" s="2" customFormat="1">
      <c r="A131" s="39"/>
      <c r="B131" s="40"/>
      <c r="C131" s="251" t="s">
        <v>244</v>
      </c>
      <c r="D131" s="251" t="s">
        <v>188</v>
      </c>
      <c r="E131" s="252" t="s">
        <v>230</v>
      </c>
      <c r="F131" s="253" t="s">
        <v>231</v>
      </c>
      <c r="G131" s="254" t="s">
        <v>227</v>
      </c>
      <c r="H131" s="255">
        <v>3</v>
      </c>
      <c r="I131" s="256"/>
      <c r="J131" s="257">
        <f>ROUND(I131*H131,2)</f>
        <v>0</v>
      </c>
      <c r="K131" s="253" t="s">
        <v>136</v>
      </c>
      <c r="L131" s="258"/>
      <c r="M131" s="259" t="s">
        <v>19</v>
      </c>
      <c r="N131" s="260" t="s">
        <v>42</v>
      </c>
      <c r="O131" s="85"/>
      <c r="P131" s="214">
        <f>O131*H131</f>
        <v>0</v>
      </c>
      <c r="Q131" s="214">
        <v>0.012200000000000001</v>
      </c>
      <c r="R131" s="214">
        <f>Q131*H131</f>
        <v>0.036600000000000001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188</v>
      </c>
      <c r="AU131" s="216" t="s">
        <v>81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137</v>
      </c>
      <c r="BM131" s="216" t="s">
        <v>459</v>
      </c>
    </row>
    <row r="132" s="2" customFormat="1">
      <c r="A132" s="39"/>
      <c r="B132" s="40"/>
      <c r="C132" s="251" t="s">
        <v>248</v>
      </c>
      <c r="D132" s="251" t="s">
        <v>188</v>
      </c>
      <c r="E132" s="252" t="s">
        <v>460</v>
      </c>
      <c r="F132" s="253" t="s">
        <v>461</v>
      </c>
      <c r="G132" s="254" t="s">
        <v>227</v>
      </c>
      <c r="H132" s="255">
        <v>1</v>
      </c>
      <c r="I132" s="256"/>
      <c r="J132" s="257">
        <f>ROUND(I132*H132,2)</f>
        <v>0</v>
      </c>
      <c r="K132" s="253" t="s">
        <v>19</v>
      </c>
      <c r="L132" s="258"/>
      <c r="M132" s="259" t="s">
        <v>19</v>
      </c>
      <c r="N132" s="260" t="s">
        <v>42</v>
      </c>
      <c r="O132" s="85"/>
      <c r="P132" s="214">
        <f>O132*H132</f>
        <v>0</v>
      </c>
      <c r="Q132" s="214">
        <v>0.012200000000000001</v>
      </c>
      <c r="R132" s="214">
        <f>Q132*H132</f>
        <v>0.012200000000000001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188</v>
      </c>
      <c r="AU132" s="216" t="s">
        <v>81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137</v>
      </c>
      <c r="BM132" s="216" t="s">
        <v>462</v>
      </c>
    </row>
    <row r="133" s="2" customFormat="1">
      <c r="A133" s="39"/>
      <c r="B133" s="40"/>
      <c r="C133" s="251" t="s">
        <v>253</v>
      </c>
      <c r="D133" s="251" t="s">
        <v>188</v>
      </c>
      <c r="E133" s="252" t="s">
        <v>463</v>
      </c>
      <c r="F133" s="253" t="s">
        <v>464</v>
      </c>
      <c r="G133" s="254" t="s">
        <v>227</v>
      </c>
      <c r="H133" s="255">
        <v>1</v>
      </c>
      <c r="I133" s="256"/>
      <c r="J133" s="257">
        <f>ROUND(I133*H133,2)</f>
        <v>0</v>
      </c>
      <c r="K133" s="253" t="s">
        <v>136</v>
      </c>
      <c r="L133" s="258"/>
      <c r="M133" s="259" t="s">
        <v>19</v>
      </c>
      <c r="N133" s="260" t="s">
        <v>42</v>
      </c>
      <c r="O133" s="85"/>
      <c r="P133" s="214">
        <f>O133*H133</f>
        <v>0</v>
      </c>
      <c r="Q133" s="214">
        <v>0.0083999999999999995</v>
      </c>
      <c r="R133" s="214">
        <f>Q133*H133</f>
        <v>0.0083999999999999995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188</v>
      </c>
      <c r="AU133" s="216" t="s">
        <v>81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137</v>
      </c>
      <c r="BM133" s="216" t="s">
        <v>465</v>
      </c>
    </row>
    <row r="134" s="2" customFormat="1">
      <c r="A134" s="39"/>
      <c r="B134" s="40"/>
      <c r="C134" s="205" t="s">
        <v>258</v>
      </c>
      <c r="D134" s="205" t="s">
        <v>132</v>
      </c>
      <c r="E134" s="206" t="s">
        <v>241</v>
      </c>
      <c r="F134" s="207" t="s">
        <v>242</v>
      </c>
      <c r="G134" s="208" t="s">
        <v>227</v>
      </c>
      <c r="H134" s="209">
        <v>6</v>
      </c>
      <c r="I134" s="210"/>
      <c r="J134" s="211">
        <f>ROUND(I134*H134,2)</f>
        <v>0</v>
      </c>
      <c r="K134" s="207" t="s">
        <v>136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137</v>
      </c>
      <c r="AT134" s="216" t="s">
        <v>132</v>
      </c>
      <c r="AU134" s="216" t="s">
        <v>81</v>
      </c>
      <c r="AY134" s="18" t="s">
        <v>130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137</v>
      </c>
      <c r="BM134" s="216" t="s">
        <v>466</v>
      </c>
    </row>
    <row r="135" s="2" customFormat="1">
      <c r="A135" s="39"/>
      <c r="B135" s="40"/>
      <c r="C135" s="251" t="s">
        <v>262</v>
      </c>
      <c r="D135" s="251" t="s">
        <v>188</v>
      </c>
      <c r="E135" s="252" t="s">
        <v>245</v>
      </c>
      <c r="F135" s="253" t="s">
        <v>246</v>
      </c>
      <c r="G135" s="254" t="s">
        <v>227</v>
      </c>
      <c r="H135" s="255">
        <v>5</v>
      </c>
      <c r="I135" s="256"/>
      <c r="J135" s="257">
        <f>ROUND(I135*H135,2)</f>
        <v>0</v>
      </c>
      <c r="K135" s="253" t="s">
        <v>136</v>
      </c>
      <c r="L135" s="258"/>
      <c r="M135" s="259" t="s">
        <v>19</v>
      </c>
      <c r="N135" s="260" t="s">
        <v>42</v>
      </c>
      <c r="O135" s="85"/>
      <c r="P135" s="214">
        <f>O135*H135</f>
        <v>0</v>
      </c>
      <c r="Q135" s="214">
        <v>0.0149</v>
      </c>
      <c r="R135" s="214">
        <f>Q135*H135</f>
        <v>0.074499999999999997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188</v>
      </c>
      <c r="AU135" s="216" t="s">
        <v>81</v>
      </c>
      <c r="AY135" s="18" t="s">
        <v>130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137</v>
      </c>
      <c r="BM135" s="216" t="s">
        <v>467</v>
      </c>
    </row>
    <row r="136" s="2" customFormat="1" ht="33" customHeight="1">
      <c r="A136" s="39"/>
      <c r="B136" s="40"/>
      <c r="C136" s="251" t="s">
        <v>267</v>
      </c>
      <c r="D136" s="251" t="s">
        <v>188</v>
      </c>
      <c r="E136" s="252" t="s">
        <v>468</v>
      </c>
      <c r="F136" s="253" t="s">
        <v>469</v>
      </c>
      <c r="G136" s="254" t="s">
        <v>227</v>
      </c>
      <c r="H136" s="255">
        <v>1</v>
      </c>
      <c r="I136" s="256"/>
      <c r="J136" s="257">
        <f>ROUND(I136*H136,2)</f>
        <v>0</v>
      </c>
      <c r="K136" s="253" t="s">
        <v>136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0.0121</v>
      </c>
      <c r="R136" s="214">
        <f>Q136*H136</f>
        <v>0.0121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173</v>
      </c>
      <c r="AT136" s="216" t="s">
        <v>188</v>
      </c>
      <c r="AU136" s="216" t="s">
        <v>81</v>
      </c>
      <c r="AY136" s="18" t="s">
        <v>130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137</v>
      </c>
      <c r="BM136" s="216" t="s">
        <v>470</v>
      </c>
    </row>
    <row r="137" s="2" customFormat="1">
      <c r="A137" s="39"/>
      <c r="B137" s="40"/>
      <c r="C137" s="205" t="s">
        <v>271</v>
      </c>
      <c r="D137" s="205" t="s">
        <v>132</v>
      </c>
      <c r="E137" s="206" t="s">
        <v>471</v>
      </c>
      <c r="F137" s="207" t="s">
        <v>472</v>
      </c>
      <c r="G137" s="208" t="s">
        <v>227</v>
      </c>
      <c r="H137" s="209">
        <v>1</v>
      </c>
      <c r="I137" s="210"/>
      <c r="J137" s="211">
        <f>ROUND(I137*H137,2)</f>
        <v>0</v>
      </c>
      <c r="K137" s="207" t="s">
        <v>136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0.00069999999999999999</v>
      </c>
      <c r="R137" s="214">
        <f>Q137*H137</f>
        <v>0.00069999999999999999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137</v>
      </c>
      <c r="AT137" s="216" t="s">
        <v>132</v>
      </c>
      <c r="AU137" s="216" t="s">
        <v>81</v>
      </c>
      <c r="AY137" s="18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137</v>
      </c>
      <c r="BM137" s="216" t="s">
        <v>473</v>
      </c>
    </row>
    <row r="138" s="2" customFormat="1" ht="16.5" customHeight="1">
      <c r="A138" s="39"/>
      <c r="B138" s="40"/>
      <c r="C138" s="251" t="s">
        <v>276</v>
      </c>
      <c r="D138" s="251" t="s">
        <v>188</v>
      </c>
      <c r="E138" s="252" t="s">
        <v>474</v>
      </c>
      <c r="F138" s="253" t="s">
        <v>475</v>
      </c>
      <c r="G138" s="254" t="s">
        <v>227</v>
      </c>
      <c r="H138" s="255">
        <v>1</v>
      </c>
      <c r="I138" s="256"/>
      <c r="J138" s="257">
        <f>ROUND(I138*H138,2)</f>
        <v>0</v>
      </c>
      <c r="K138" s="253" t="s">
        <v>136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0.0047999999999999996</v>
      </c>
      <c r="R138" s="214">
        <f>Q138*H138</f>
        <v>0.0047999999999999996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188</v>
      </c>
      <c r="AU138" s="216" t="s">
        <v>81</v>
      </c>
      <c r="AY138" s="18" t="s">
        <v>130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137</v>
      </c>
      <c r="BM138" s="216" t="s">
        <v>476</v>
      </c>
    </row>
    <row r="139" s="2" customFormat="1">
      <c r="A139" s="39"/>
      <c r="B139" s="40"/>
      <c r="C139" s="205" t="s">
        <v>280</v>
      </c>
      <c r="D139" s="205" t="s">
        <v>132</v>
      </c>
      <c r="E139" s="206" t="s">
        <v>249</v>
      </c>
      <c r="F139" s="207" t="s">
        <v>250</v>
      </c>
      <c r="G139" s="208" t="s">
        <v>251</v>
      </c>
      <c r="H139" s="209">
        <v>48.899999999999999</v>
      </c>
      <c r="I139" s="210"/>
      <c r="J139" s="211">
        <f>ROUND(I139*H139,2)</f>
        <v>0</v>
      </c>
      <c r="K139" s="207" t="s">
        <v>136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137</v>
      </c>
      <c r="AT139" s="216" t="s">
        <v>132</v>
      </c>
      <c r="AU139" s="216" t="s">
        <v>81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137</v>
      </c>
      <c r="BM139" s="216" t="s">
        <v>477</v>
      </c>
    </row>
    <row r="140" s="2" customFormat="1">
      <c r="A140" s="39"/>
      <c r="B140" s="40"/>
      <c r="C140" s="251" t="s">
        <v>284</v>
      </c>
      <c r="D140" s="251" t="s">
        <v>188</v>
      </c>
      <c r="E140" s="252" t="s">
        <v>254</v>
      </c>
      <c r="F140" s="253" t="s">
        <v>255</v>
      </c>
      <c r="G140" s="254" t="s">
        <v>251</v>
      </c>
      <c r="H140" s="255">
        <v>49.634</v>
      </c>
      <c r="I140" s="256"/>
      <c r="J140" s="257">
        <f>ROUND(I140*H140,2)</f>
        <v>0</v>
      </c>
      <c r="K140" s="253" t="s">
        <v>136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0.00027999999999999998</v>
      </c>
      <c r="R140" s="214">
        <f>Q140*H140</f>
        <v>0.013897519999999998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188</v>
      </c>
      <c r="AU140" s="216" t="s">
        <v>81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137</v>
      </c>
      <c r="BM140" s="216" t="s">
        <v>478</v>
      </c>
    </row>
    <row r="141" s="13" customFormat="1">
      <c r="A141" s="13"/>
      <c r="B141" s="218"/>
      <c r="C141" s="219"/>
      <c r="D141" s="220" t="s">
        <v>139</v>
      </c>
      <c r="E141" s="219"/>
      <c r="F141" s="222" t="s">
        <v>479</v>
      </c>
      <c r="G141" s="219"/>
      <c r="H141" s="223">
        <v>49.634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139</v>
      </c>
      <c r="AU141" s="229" t="s">
        <v>81</v>
      </c>
      <c r="AV141" s="13" t="s">
        <v>81</v>
      </c>
      <c r="AW141" s="13" t="s">
        <v>4</v>
      </c>
      <c r="AX141" s="13" t="s">
        <v>79</v>
      </c>
      <c r="AY141" s="229" t="s">
        <v>130</v>
      </c>
    </row>
    <row r="142" s="2" customFormat="1">
      <c r="A142" s="39"/>
      <c r="B142" s="40"/>
      <c r="C142" s="205" t="s">
        <v>288</v>
      </c>
      <c r="D142" s="205" t="s">
        <v>132</v>
      </c>
      <c r="E142" s="206" t="s">
        <v>480</v>
      </c>
      <c r="F142" s="207" t="s">
        <v>481</v>
      </c>
      <c r="G142" s="208" t="s">
        <v>251</v>
      </c>
      <c r="H142" s="209">
        <v>81.099999999999994</v>
      </c>
      <c r="I142" s="210"/>
      <c r="J142" s="211">
        <f>ROUND(I142*H142,2)</f>
        <v>0</v>
      </c>
      <c r="K142" s="207" t="s">
        <v>136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137</v>
      </c>
      <c r="AT142" s="216" t="s">
        <v>132</v>
      </c>
      <c r="AU142" s="216" t="s">
        <v>81</v>
      </c>
      <c r="AY142" s="18" t="s">
        <v>130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137</v>
      </c>
      <c r="BM142" s="216" t="s">
        <v>482</v>
      </c>
    </row>
    <row r="143" s="2" customFormat="1">
      <c r="A143" s="39"/>
      <c r="B143" s="40"/>
      <c r="C143" s="251" t="s">
        <v>292</v>
      </c>
      <c r="D143" s="251" t="s">
        <v>188</v>
      </c>
      <c r="E143" s="252" t="s">
        <v>483</v>
      </c>
      <c r="F143" s="253" t="s">
        <v>484</v>
      </c>
      <c r="G143" s="254" t="s">
        <v>251</v>
      </c>
      <c r="H143" s="255">
        <v>82.316999999999993</v>
      </c>
      <c r="I143" s="256"/>
      <c r="J143" s="257">
        <f>ROUND(I143*H143,2)</f>
        <v>0</v>
      </c>
      <c r="K143" s="253" t="s">
        <v>136</v>
      </c>
      <c r="L143" s="258"/>
      <c r="M143" s="259" t="s">
        <v>19</v>
      </c>
      <c r="N143" s="260" t="s">
        <v>42</v>
      </c>
      <c r="O143" s="85"/>
      <c r="P143" s="214">
        <f>O143*H143</f>
        <v>0</v>
      </c>
      <c r="Q143" s="214">
        <v>0.00106</v>
      </c>
      <c r="R143" s="214">
        <f>Q143*H143</f>
        <v>0.08725601999999999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188</v>
      </c>
      <c r="AU143" s="216" t="s">
        <v>81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137</v>
      </c>
      <c r="BM143" s="216" t="s">
        <v>485</v>
      </c>
    </row>
    <row r="144" s="13" customFormat="1">
      <c r="A144" s="13"/>
      <c r="B144" s="218"/>
      <c r="C144" s="219"/>
      <c r="D144" s="220" t="s">
        <v>139</v>
      </c>
      <c r="E144" s="219"/>
      <c r="F144" s="222" t="s">
        <v>486</v>
      </c>
      <c r="G144" s="219"/>
      <c r="H144" s="223">
        <v>82.316999999999993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139</v>
      </c>
      <c r="AU144" s="229" t="s">
        <v>81</v>
      </c>
      <c r="AV144" s="13" t="s">
        <v>81</v>
      </c>
      <c r="AW144" s="13" t="s">
        <v>4</v>
      </c>
      <c r="AX144" s="13" t="s">
        <v>79</v>
      </c>
      <c r="AY144" s="229" t="s">
        <v>130</v>
      </c>
    </row>
    <row r="145" s="2" customFormat="1">
      <c r="A145" s="39"/>
      <c r="B145" s="40"/>
      <c r="C145" s="205" t="s">
        <v>296</v>
      </c>
      <c r="D145" s="205" t="s">
        <v>132</v>
      </c>
      <c r="E145" s="206" t="s">
        <v>268</v>
      </c>
      <c r="F145" s="207" t="s">
        <v>269</v>
      </c>
      <c r="G145" s="208" t="s">
        <v>251</v>
      </c>
      <c r="H145" s="209">
        <v>439.10000000000002</v>
      </c>
      <c r="I145" s="210"/>
      <c r="J145" s="211">
        <f>ROUND(I145*H145,2)</f>
        <v>0</v>
      </c>
      <c r="K145" s="207" t="s">
        <v>136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137</v>
      </c>
      <c r="AT145" s="216" t="s">
        <v>132</v>
      </c>
      <c r="AU145" s="216" t="s">
        <v>81</v>
      </c>
      <c r="AY145" s="18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137</v>
      </c>
      <c r="BM145" s="216" t="s">
        <v>487</v>
      </c>
    </row>
    <row r="146" s="2" customFormat="1" ht="21.75" customHeight="1">
      <c r="A146" s="39"/>
      <c r="B146" s="40"/>
      <c r="C146" s="251" t="s">
        <v>300</v>
      </c>
      <c r="D146" s="251" t="s">
        <v>188</v>
      </c>
      <c r="E146" s="252" t="s">
        <v>272</v>
      </c>
      <c r="F146" s="253" t="s">
        <v>273</v>
      </c>
      <c r="G146" s="254" t="s">
        <v>251</v>
      </c>
      <c r="H146" s="255">
        <v>445.68700000000001</v>
      </c>
      <c r="I146" s="256"/>
      <c r="J146" s="257">
        <f>ROUND(I146*H146,2)</f>
        <v>0</v>
      </c>
      <c r="K146" s="253" t="s">
        <v>136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0.00018000000000000001</v>
      </c>
      <c r="R146" s="214">
        <f>Q146*H146</f>
        <v>0.080223660000000002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188</v>
      </c>
      <c r="AU146" s="216" t="s">
        <v>81</v>
      </c>
      <c r="AY146" s="18" t="s">
        <v>130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137</v>
      </c>
      <c r="BM146" s="216" t="s">
        <v>488</v>
      </c>
    </row>
    <row r="147" s="13" customFormat="1">
      <c r="A147" s="13"/>
      <c r="B147" s="218"/>
      <c r="C147" s="219"/>
      <c r="D147" s="220" t="s">
        <v>139</v>
      </c>
      <c r="E147" s="219"/>
      <c r="F147" s="222" t="s">
        <v>489</v>
      </c>
      <c r="G147" s="219"/>
      <c r="H147" s="223">
        <v>445.68700000000001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139</v>
      </c>
      <c r="AU147" s="229" t="s">
        <v>81</v>
      </c>
      <c r="AV147" s="13" t="s">
        <v>81</v>
      </c>
      <c r="AW147" s="13" t="s">
        <v>4</v>
      </c>
      <c r="AX147" s="13" t="s">
        <v>79</v>
      </c>
      <c r="AY147" s="229" t="s">
        <v>130</v>
      </c>
    </row>
    <row r="148" s="2" customFormat="1">
      <c r="A148" s="39"/>
      <c r="B148" s="40"/>
      <c r="C148" s="205" t="s">
        <v>304</v>
      </c>
      <c r="D148" s="205" t="s">
        <v>132</v>
      </c>
      <c r="E148" s="206" t="s">
        <v>277</v>
      </c>
      <c r="F148" s="207" t="s">
        <v>278</v>
      </c>
      <c r="G148" s="208" t="s">
        <v>227</v>
      </c>
      <c r="H148" s="209">
        <v>12</v>
      </c>
      <c r="I148" s="210"/>
      <c r="J148" s="211">
        <f>ROUND(I148*H148,2)</f>
        <v>0</v>
      </c>
      <c r="K148" s="207" t="s">
        <v>136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137</v>
      </c>
      <c r="AT148" s="216" t="s">
        <v>132</v>
      </c>
      <c r="AU148" s="216" t="s">
        <v>81</v>
      </c>
      <c r="AY148" s="18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137</v>
      </c>
      <c r="BM148" s="216" t="s">
        <v>490</v>
      </c>
    </row>
    <row r="149" s="2" customFormat="1" ht="16.5" customHeight="1">
      <c r="A149" s="39"/>
      <c r="B149" s="40"/>
      <c r="C149" s="251" t="s">
        <v>308</v>
      </c>
      <c r="D149" s="251" t="s">
        <v>188</v>
      </c>
      <c r="E149" s="252" t="s">
        <v>281</v>
      </c>
      <c r="F149" s="253" t="s">
        <v>282</v>
      </c>
      <c r="G149" s="254" t="s">
        <v>227</v>
      </c>
      <c r="H149" s="255">
        <v>12</v>
      </c>
      <c r="I149" s="256"/>
      <c r="J149" s="257">
        <f>ROUND(I149*H149,2)</f>
        <v>0</v>
      </c>
      <c r="K149" s="253" t="s">
        <v>19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188</v>
      </c>
      <c r="AU149" s="216" t="s">
        <v>81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137</v>
      </c>
      <c r="BM149" s="216" t="s">
        <v>491</v>
      </c>
    </row>
    <row r="150" s="2" customFormat="1" ht="44.25" customHeight="1">
      <c r="A150" s="39"/>
      <c r="B150" s="40"/>
      <c r="C150" s="205" t="s">
        <v>312</v>
      </c>
      <c r="D150" s="205" t="s">
        <v>132</v>
      </c>
      <c r="E150" s="206" t="s">
        <v>285</v>
      </c>
      <c r="F150" s="207" t="s">
        <v>286</v>
      </c>
      <c r="G150" s="208" t="s">
        <v>227</v>
      </c>
      <c r="H150" s="209">
        <v>13</v>
      </c>
      <c r="I150" s="210"/>
      <c r="J150" s="211">
        <f>ROUND(I150*H150,2)</f>
        <v>0</v>
      </c>
      <c r="K150" s="207" t="s">
        <v>136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137</v>
      </c>
      <c r="AT150" s="216" t="s">
        <v>132</v>
      </c>
      <c r="AU150" s="216" t="s">
        <v>81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137</v>
      </c>
      <c r="BM150" s="216" t="s">
        <v>492</v>
      </c>
    </row>
    <row r="151" s="2" customFormat="1" ht="16.5" customHeight="1">
      <c r="A151" s="39"/>
      <c r="B151" s="40"/>
      <c r="C151" s="251" t="s">
        <v>316</v>
      </c>
      <c r="D151" s="251" t="s">
        <v>188</v>
      </c>
      <c r="E151" s="252" t="s">
        <v>289</v>
      </c>
      <c r="F151" s="253" t="s">
        <v>290</v>
      </c>
      <c r="G151" s="254" t="s">
        <v>227</v>
      </c>
      <c r="H151" s="255">
        <v>10</v>
      </c>
      <c r="I151" s="256"/>
      <c r="J151" s="257">
        <f>ROUND(I151*H151,2)</f>
        <v>0</v>
      </c>
      <c r="K151" s="253" t="s">
        <v>136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0.00038999999999999999</v>
      </c>
      <c r="R151" s="214">
        <f>Q151*H151</f>
        <v>0.0038999999999999998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188</v>
      </c>
      <c r="AU151" s="216" t="s">
        <v>81</v>
      </c>
      <c r="AY151" s="18" t="s">
        <v>130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137</v>
      </c>
      <c r="BM151" s="216" t="s">
        <v>493</v>
      </c>
    </row>
    <row r="152" s="2" customFormat="1" ht="16.5" customHeight="1">
      <c r="A152" s="39"/>
      <c r="B152" s="40"/>
      <c r="C152" s="251" t="s">
        <v>320</v>
      </c>
      <c r="D152" s="251" t="s">
        <v>188</v>
      </c>
      <c r="E152" s="252" t="s">
        <v>494</v>
      </c>
      <c r="F152" s="253" t="s">
        <v>495</v>
      </c>
      <c r="G152" s="254" t="s">
        <v>227</v>
      </c>
      <c r="H152" s="255">
        <v>3</v>
      </c>
      <c r="I152" s="256"/>
      <c r="J152" s="257">
        <f>ROUND(I152*H152,2)</f>
        <v>0</v>
      </c>
      <c r="K152" s="253" t="s">
        <v>136</v>
      </c>
      <c r="L152" s="258"/>
      <c r="M152" s="259" t="s">
        <v>19</v>
      </c>
      <c r="N152" s="260" t="s">
        <v>42</v>
      </c>
      <c r="O152" s="85"/>
      <c r="P152" s="214">
        <f>O152*H152</f>
        <v>0</v>
      </c>
      <c r="Q152" s="214">
        <v>0.00072000000000000005</v>
      </c>
      <c r="R152" s="214">
        <f>Q152*H152</f>
        <v>0.00216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188</v>
      </c>
      <c r="AU152" s="216" t="s">
        <v>81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137</v>
      </c>
      <c r="BM152" s="216" t="s">
        <v>496</v>
      </c>
    </row>
    <row r="153" s="2" customFormat="1" ht="44.25" customHeight="1">
      <c r="A153" s="39"/>
      <c r="B153" s="40"/>
      <c r="C153" s="205" t="s">
        <v>324</v>
      </c>
      <c r="D153" s="205" t="s">
        <v>132</v>
      </c>
      <c r="E153" s="206" t="s">
        <v>497</v>
      </c>
      <c r="F153" s="207" t="s">
        <v>498</v>
      </c>
      <c r="G153" s="208" t="s">
        <v>227</v>
      </c>
      <c r="H153" s="209">
        <v>5</v>
      </c>
      <c r="I153" s="210"/>
      <c r="J153" s="211">
        <f>ROUND(I153*H153,2)</f>
        <v>0</v>
      </c>
      <c r="K153" s="207" t="s">
        <v>136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137</v>
      </c>
      <c r="AT153" s="216" t="s">
        <v>132</v>
      </c>
      <c r="AU153" s="216" t="s">
        <v>81</v>
      </c>
      <c r="AY153" s="18" t="s">
        <v>130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137</v>
      </c>
      <c r="BM153" s="216" t="s">
        <v>499</v>
      </c>
    </row>
    <row r="154" s="2" customFormat="1" ht="16.5" customHeight="1">
      <c r="A154" s="39"/>
      <c r="B154" s="40"/>
      <c r="C154" s="251" t="s">
        <v>328</v>
      </c>
      <c r="D154" s="251" t="s">
        <v>188</v>
      </c>
      <c r="E154" s="252" t="s">
        <v>500</v>
      </c>
      <c r="F154" s="253" t="s">
        <v>501</v>
      </c>
      <c r="G154" s="254" t="s">
        <v>227</v>
      </c>
      <c r="H154" s="255">
        <v>5</v>
      </c>
      <c r="I154" s="256"/>
      <c r="J154" s="257">
        <f>ROUND(I154*H154,2)</f>
        <v>0</v>
      </c>
      <c r="K154" s="253" t="s">
        <v>136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0.00022000000000000001</v>
      </c>
      <c r="R154" s="214">
        <f>Q154*H154</f>
        <v>0.0011000000000000001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173</v>
      </c>
      <c r="AT154" s="216" t="s">
        <v>188</v>
      </c>
      <c r="AU154" s="216" t="s">
        <v>81</v>
      </c>
      <c r="AY154" s="18" t="s">
        <v>130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137</v>
      </c>
      <c r="BM154" s="216" t="s">
        <v>502</v>
      </c>
    </row>
    <row r="155" s="2" customFormat="1">
      <c r="A155" s="39"/>
      <c r="B155" s="40"/>
      <c r="C155" s="205" t="s">
        <v>332</v>
      </c>
      <c r="D155" s="205" t="s">
        <v>132</v>
      </c>
      <c r="E155" s="206" t="s">
        <v>293</v>
      </c>
      <c r="F155" s="207" t="s">
        <v>294</v>
      </c>
      <c r="G155" s="208" t="s">
        <v>227</v>
      </c>
      <c r="H155" s="209">
        <v>12</v>
      </c>
      <c r="I155" s="210"/>
      <c r="J155" s="211">
        <f>ROUND(I155*H155,2)</f>
        <v>0</v>
      </c>
      <c r="K155" s="207" t="s">
        <v>136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0.00072000000000000005</v>
      </c>
      <c r="R155" s="214">
        <f>Q155*H155</f>
        <v>0.0086400000000000001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137</v>
      </c>
      <c r="AT155" s="216" t="s">
        <v>132</v>
      </c>
      <c r="AU155" s="216" t="s">
        <v>81</v>
      </c>
      <c r="AY155" s="18" t="s">
        <v>130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137</v>
      </c>
      <c r="BM155" s="216" t="s">
        <v>503</v>
      </c>
    </row>
    <row r="156" s="2" customFormat="1">
      <c r="A156" s="39"/>
      <c r="B156" s="40"/>
      <c r="C156" s="251" t="s">
        <v>336</v>
      </c>
      <c r="D156" s="251" t="s">
        <v>188</v>
      </c>
      <c r="E156" s="252" t="s">
        <v>297</v>
      </c>
      <c r="F156" s="253" t="s">
        <v>298</v>
      </c>
      <c r="G156" s="254" t="s">
        <v>227</v>
      </c>
      <c r="H156" s="255">
        <v>12</v>
      </c>
      <c r="I156" s="256"/>
      <c r="J156" s="257">
        <f>ROUND(I156*H156,2)</f>
        <v>0</v>
      </c>
      <c r="K156" s="253" t="s">
        <v>136</v>
      </c>
      <c r="L156" s="258"/>
      <c r="M156" s="259" t="s">
        <v>19</v>
      </c>
      <c r="N156" s="260" t="s">
        <v>42</v>
      </c>
      <c r="O156" s="85"/>
      <c r="P156" s="214">
        <f>O156*H156</f>
        <v>0</v>
      </c>
      <c r="Q156" s="214">
        <v>0.0038</v>
      </c>
      <c r="R156" s="214">
        <f>Q156*H156</f>
        <v>0.045600000000000002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173</v>
      </c>
      <c r="AT156" s="216" t="s">
        <v>188</v>
      </c>
      <c r="AU156" s="216" t="s">
        <v>81</v>
      </c>
      <c r="AY156" s="18" t="s">
        <v>130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137</v>
      </c>
      <c r="BM156" s="216" t="s">
        <v>504</v>
      </c>
    </row>
    <row r="157" s="2" customFormat="1">
      <c r="A157" s="39"/>
      <c r="B157" s="40"/>
      <c r="C157" s="251" t="s">
        <v>341</v>
      </c>
      <c r="D157" s="251" t="s">
        <v>188</v>
      </c>
      <c r="E157" s="252" t="s">
        <v>301</v>
      </c>
      <c r="F157" s="253" t="s">
        <v>302</v>
      </c>
      <c r="G157" s="254" t="s">
        <v>227</v>
      </c>
      <c r="H157" s="255">
        <v>12</v>
      </c>
      <c r="I157" s="256"/>
      <c r="J157" s="257">
        <f>ROUND(I157*H157,2)</f>
        <v>0</v>
      </c>
      <c r="K157" s="253" t="s">
        <v>136</v>
      </c>
      <c r="L157" s="258"/>
      <c r="M157" s="259" t="s">
        <v>19</v>
      </c>
      <c r="N157" s="260" t="s">
        <v>42</v>
      </c>
      <c r="O157" s="85"/>
      <c r="P157" s="214">
        <f>O157*H157</f>
        <v>0</v>
      </c>
      <c r="Q157" s="214">
        <v>0.0035000000000000001</v>
      </c>
      <c r="R157" s="214">
        <f>Q157*H157</f>
        <v>0.042000000000000003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188</v>
      </c>
      <c r="AU157" s="216" t="s">
        <v>81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137</v>
      </c>
      <c r="BM157" s="216" t="s">
        <v>505</v>
      </c>
    </row>
    <row r="158" s="2" customFormat="1" ht="44.25" customHeight="1">
      <c r="A158" s="39"/>
      <c r="B158" s="40"/>
      <c r="C158" s="205" t="s">
        <v>345</v>
      </c>
      <c r="D158" s="205" t="s">
        <v>132</v>
      </c>
      <c r="E158" s="206" t="s">
        <v>305</v>
      </c>
      <c r="F158" s="207" t="s">
        <v>306</v>
      </c>
      <c r="G158" s="208" t="s">
        <v>227</v>
      </c>
      <c r="H158" s="209">
        <v>2</v>
      </c>
      <c r="I158" s="210"/>
      <c r="J158" s="211">
        <f>ROUND(I158*H158,2)</f>
        <v>0</v>
      </c>
      <c r="K158" s="207" t="s">
        <v>136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137</v>
      </c>
      <c r="AT158" s="216" t="s">
        <v>132</v>
      </c>
      <c r="AU158" s="216" t="s">
        <v>81</v>
      </c>
      <c r="AY158" s="18" t="s">
        <v>130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137</v>
      </c>
      <c r="BM158" s="216" t="s">
        <v>506</v>
      </c>
    </row>
    <row r="159" s="2" customFormat="1">
      <c r="A159" s="39"/>
      <c r="B159" s="40"/>
      <c r="C159" s="251" t="s">
        <v>349</v>
      </c>
      <c r="D159" s="251" t="s">
        <v>188</v>
      </c>
      <c r="E159" s="252" t="s">
        <v>507</v>
      </c>
      <c r="F159" s="253" t="s">
        <v>508</v>
      </c>
      <c r="G159" s="254" t="s">
        <v>227</v>
      </c>
      <c r="H159" s="255">
        <v>2</v>
      </c>
      <c r="I159" s="256"/>
      <c r="J159" s="257">
        <f>ROUND(I159*H159,2)</f>
        <v>0</v>
      </c>
      <c r="K159" s="253" t="s">
        <v>136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0.002</v>
      </c>
      <c r="R159" s="214">
        <f>Q159*H159</f>
        <v>0.0040000000000000001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188</v>
      </c>
      <c r="AU159" s="216" t="s">
        <v>81</v>
      </c>
      <c r="AY159" s="18" t="s">
        <v>130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137</v>
      </c>
      <c r="BM159" s="216" t="s">
        <v>509</v>
      </c>
    </row>
    <row r="160" s="2" customFormat="1" ht="44.25" customHeight="1">
      <c r="A160" s="39"/>
      <c r="B160" s="40"/>
      <c r="C160" s="205" t="s">
        <v>353</v>
      </c>
      <c r="D160" s="205" t="s">
        <v>132</v>
      </c>
      <c r="E160" s="206" t="s">
        <v>510</v>
      </c>
      <c r="F160" s="207" t="s">
        <v>511</v>
      </c>
      <c r="G160" s="208" t="s">
        <v>227</v>
      </c>
      <c r="H160" s="209">
        <v>10</v>
      </c>
      <c r="I160" s="210"/>
      <c r="J160" s="211">
        <f>ROUND(I160*H160,2)</f>
        <v>0</v>
      </c>
      <c r="K160" s="207" t="s">
        <v>136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137</v>
      </c>
      <c r="AT160" s="216" t="s">
        <v>132</v>
      </c>
      <c r="AU160" s="216" t="s">
        <v>81</v>
      </c>
      <c r="AY160" s="18" t="s">
        <v>130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137</v>
      </c>
      <c r="BM160" s="216" t="s">
        <v>512</v>
      </c>
    </row>
    <row r="161" s="2" customFormat="1">
      <c r="A161" s="39"/>
      <c r="B161" s="40"/>
      <c r="C161" s="251" t="s">
        <v>357</v>
      </c>
      <c r="D161" s="251" t="s">
        <v>188</v>
      </c>
      <c r="E161" s="252" t="s">
        <v>309</v>
      </c>
      <c r="F161" s="253" t="s">
        <v>310</v>
      </c>
      <c r="G161" s="254" t="s">
        <v>227</v>
      </c>
      <c r="H161" s="255">
        <v>10</v>
      </c>
      <c r="I161" s="256"/>
      <c r="J161" s="257">
        <f>ROUND(I161*H161,2)</f>
        <v>0</v>
      </c>
      <c r="K161" s="253" t="s">
        <v>136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0.0027000000000000001</v>
      </c>
      <c r="R161" s="214">
        <f>Q161*H161</f>
        <v>0.027000000000000003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173</v>
      </c>
      <c r="AT161" s="216" t="s">
        <v>188</v>
      </c>
      <c r="AU161" s="216" t="s">
        <v>81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137</v>
      </c>
      <c r="BM161" s="216" t="s">
        <v>513</v>
      </c>
    </row>
    <row r="162" s="2" customFormat="1">
      <c r="A162" s="39"/>
      <c r="B162" s="40"/>
      <c r="C162" s="205" t="s">
        <v>361</v>
      </c>
      <c r="D162" s="205" t="s">
        <v>132</v>
      </c>
      <c r="E162" s="206" t="s">
        <v>313</v>
      </c>
      <c r="F162" s="207" t="s">
        <v>314</v>
      </c>
      <c r="G162" s="208" t="s">
        <v>227</v>
      </c>
      <c r="H162" s="209">
        <v>11</v>
      </c>
      <c r="I162" s="210"/>
      <c r="J162" s="211">
        <f>ROUND(I162*H162,2)</f>
        <v>0</v>
      </c>
      <c r="K162" s="207" t="s">
        <v>136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0.0016199999999999999</v>
      </c>
      <c r="R162" s="214">
        <f>Q162*H162</f>
        <v>0.017819999999999999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137</v>
      </c>
      <c r="AT162" s="216" t="s">
        <v>132</v>
      </c>
      <c r="AU162" s="216" t="s">
        <v>81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137</v>
      </c>
      <c r="BM162" s="216" t="s">
        <v>514</v>
      </c>
    </row>
    <row r="163" s="2" customFormat="1">
      <c r="A163" s="39"/>
      <c r="B163" s="40"/>
      <c r="C163" s="251" t="s">
        <v>365</v>
      </c>
      <c r="D163" s="251" t="s">
        <v>188</v>
      </c>
      <c r="E163" s="252" t="s">
        <v>317</v>
      </c>
      <c r="F163" s="253" t="s">
        <v>318</v>
      </c>
      <c r="G163" s="254" t="s">
        <v>227</v>
      </c>
      <c r="H163" s="255">
        <v>11</v>
      </c>
      <c r="I163" s="256"/>
      <c r="J163" s="257">
        <f>ROUND(I163*H163,2)</f>
        <v>0</v>
      </c>
      <c r="K163" s="253" t="s">
        <v>136</v>
      </c>
      <c r="L163" s="258"/>
      <c r="M163" s="259" t="s">
        <v>19</v>
      </c>
      <c r="N163" s="260" t="s">
        <v>42</v>
      </c>
      <c r="O163" s="85"/>
      <c r="P163" s="214">
        <f>O163*H163</f>
        <v>0</v>
      </c>
      <c r="Q163" s="214">
        <v>0.017999999999999999</v>
      </c>
      <c r="R163" s="214">
        <f>Q163*H163</f>
        <v>0.19799999999999998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188</v>
      </c>
      <c r="AU163" s="216" t="s">
        <v>81</v>
      </c>
      <c r="AY163" s="18" t="s">
        <v>130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137</v>
      </c>
      <c r="BM163" s="216" t="s">
        <v>515</v>
      </c>
    </row>
    <row r="164" s="2" customFormat="1" ht="21.75" customHeight="1">
      <c r="A164" s="39"/>
      <c r="B164" s="40"/>
      <c r="C164" s="251" t="s">
        <v>369</v>
      </c>
      <c r="D164" s="251" t="s">
        <v>188</v>
      </c>
      <c r="E164" s="252" t="s">
        <v>321</v>
      </c>
      <c r="F164" s="253" t="s">
        <v>322</v>
      </c>
      <c r="G164" s="254" t="s">
        <v>227</v>
      </c>
      <c r="H164" s="255">
        <v>11</v>
      </c>
      <c r="I164" s="256"/>
      <c r="J164" s="257">
        <f>ROUND(I164*H164,2)</f>
        <v>0</v>
      </c>
      <c r="K164" s="253" t="s">
        <v>136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0.0035000000000000001</v>
      </c>
      <c r="R164" s="214">
        <f>Q164*H164</f>
        <v>0.0385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173</v>
      </c>
      <c r="AT164" s="216" t="s">
        <v>188</v>
      </c>
      <c r="AU164" s="216" t="s">
        <v>81</v>
      </c>
      <c r="AY164" s="18" t="s">
        <v>130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137</v>
      </c>
      <c r="BM164" s="216" t="s">
        <v>516</v>
      </c>
    </row>
    <row r="165" s="2" customFormat="1">
      <c r="A165" s="39"/>
      <c r="B165" s="40"/>
      <c r="C165" s="205" t="s">
        <v>373</v>
      </c>
      <c r="D165" s="205" t="s">
        <v>132</v>
      </c>
      <c r="E165" s="206" t="s">
        <v>517</v>
      </c>
      <c r="F165" s="207" t="s">
        <v>518</v>
      </c>
      <c r="G165" s="208" t="s">
        <v>227</v>
      </c>
      <c r="H165" s="209">
        <v>2</v>
      </c>
      <c r="I165" s="210"/>
      <c r="J165" s="211">
        <f>ROUND(I165*H165,2)</f>
        <v>0</v>
      </c>
      <c r="K165" s="207" t="s">
        <v>136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0.00072000000000000005</v>
      </c>
      <c r="R165" s="214">
        <f>Q165*H165</f>
        <v>0.0014400000000000001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137</v>
      </c>
      <c r="AT165" s="216" t="s">
        <v>132</v>
      </c>
      <c r="AU165" s="216" t="s">
        <v>81</v>
      </c>
      <c r="AY165" s="18" t="s">
        <v>130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137</v>
      </c>
      <c r="BM165" s="216" t="s">
        <v>519</v>
      </c>
    </row>
    <row r="166" s="2" customFormat="1">
      <c r="A166" s="39"/>
      <c r="B166" s="40"/>
      <c r="C166" s="251" t="s">
        <v>379</v>
      </c>
      <c r="D166" s="251" t="s">
        <v>188</v>
      </c>
      <c r="E166" s="252" t="s">
        <v>520</v>
      </c>
      <c r="F166" s="253" t="s">
        <v>521</v>
      </c>
      <c r="G166" s="254" t="s">
        <v>227</v>
      </c>
      <c r="H166" s="255">
        <v>2</v>
      </c>
      <c r="I166" s="256"/>
      <c r="J166" s="257">
        <f>ROUND(I166*H166,2)</f>
        <v>0</v>
      </c>
      <c r="K166" s="253" t="s">
        <v>136</v>
      </c>
      <c r="L166" s="258"/>
      <c r="M166" s="259" t="s">
        <v>19</v>
      </c>
      <c r="N166" s="260" t="s">
        <v>42</v>
      </c>
      <c r="O166" s="85"/>
      <c r="P166" s="214">
        <f>O166*H166</f>
        <v>0</v>
      </c>
      <c r="Q166" s="214">
        <v>0.012</v>
      </c>
      <c r="R166" s="214">
        <f>Q166*H166</f>
        <v>0.024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173</v>
      </c>
      <c r="AT166" s="216" t="s">
        <v>188</v>
      </c>
      <c r="AU166" s="216" t="s">
        <v>81</v>
      </c>
      <c r="AY166" s="18" t="s">
        <v>130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137</v>
      </c>
      <c r="BM166" s="216" t="s">
        <v>522</v>
      </c>
    </row>
    <row r="167" s="2" customFormat="1" ht="21.75" customHeight="1">
      <c r="A167" s="39"/>
      <c r="B167" s="40"/>
      <c r="C167" s="251" t="s">
        <v>383</v>
      </c>
      <c r="D167" s="251" t="s">
        <v>188</v>
      </c>
      <c r="E167" s="252" t="s">
        <v>523</v>
      </c>
      <c r="F167" s="253" t="s">
        <v>524</v>
      </c>
      <c r="G167" s="254" t="s">
        <v>227</v>
      </c>
      <c r="H167" s="255">
        <v>2</v>
      </c>
      <c r="I167" s="256"/>
      <c r="J167" s="257">
        <f>ROUND(I167*H167,2)</f>
        <v>0</v>
      </c>
      <c r="K167" s="253" t="s">
        <v>136</v>
      </c>
      <c r="L167" s="258"/>
      <c r="M167" s="259" t="s">
        <v>19</v>
      </c>
      <c r="N167" s="260" t="s">
        <v>42</v>
      </c>
      <c r="O167" s="85"/>
      <c r="P167" s="214">
        <f>O167*H167</f>
        <v>0</v>
      </c>
      <c r="Q167" s="214">
        <v>0.0035000000000000001</v>
      </c>
      <c r="R167" s="214">
        <f>Q167*H167</f>
        <v>0.0070000000000000001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173</v>
      </c>
      <c r="AT167" s="216" t="s">
        <v>188</v>
      </c>
      <c r="AU167" s="216" t="s">
        <v>81</v>
      </c>
      <c r="AY167" s="18" t="s">
        <v>130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137</v>
      </c>
      <c r="BM167" s="216" t="s">
        <v>525</v>
      </c>
    </row>
    <row r="168" s="2" customFormat="1">
      <c r="A168" s="39"/>
      <c r="B168" s="40"/>
      <c r="C168" s="205" t="s">
        <v>388</v>
      </c>
      <c r="D168" s="205" t="s">
        <v>132</v>
      </c>
      <c r="E168" s="206" t="s">
        <v>325</v>
      </c>
      <c r="F168" s="207" t="s">
        <v>326</v>
      </c>
      <c r="G168" s="208" t="s">
        <v>227</v>
      </c>
      <c r="H168" s="209">
        <v>2</v>
      </c>
      <c r="I168" s="210"/>
      <c r="J168" s="211">
        <f>ROUND(I168*H168,2)</f>
        <v>0</v>
      </c>
      <c r="K168" s="207" t="s">
        <v>136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0.00036000000000000002</v>
      </c>
      <c r="R168" s="214">
        <f>Q168*H168</f>
        <v>0.00072000000000000005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137</v>
      </c>
      <c r="AT168" s="216" t="s">
        <v>132</v>
      </c>
      <c r="AU168" s="216" t="s">
        <v>81</v>
      </c>
      <c r="AY168" s="18" t="s">
        <v>130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137</v>
      </c>
      <c r="BM168" s="216" t="s">
        <v>526</v>
      </c>
    </row>
    <row r="169" s="2" customFormat="1">
      <c r="A169" s="39"/>
      <c r="B169" s="40"/>
      <c r="C169" s="251" t="s">
        <v>395</v>
      </c>
      <c r="D169" s="251" t="s">
        <v>188</v>
      </c>
      <c r="E169" s="252" t="s">
        <v>329</v>
      </c>
      <c r="F169" s="253" t="s">
        <v>330</v>
      </c>
      <c r="G169" s="254" t="s">
        <v>227</v>
      </c>
      <c r="H169" s="255">
        <v>2</v>
      </c>
      <c r="I169" s="256"/>
      <c r="J169" s="257">
        <f>ROUND(I169*H169,2)</f>
        <v>0</v>
      </c>
      <c r="K169" s="253" t="s">
        <v>136</v>
      </c>
      <c r="L169" s="258"/>
      <c r="M169" s="259" t="s">
        <v>19</v>
      </c>
      <c r="N169" s="260" t="s">
        <v>42</v>
      </c>
      <c r="O169" s="85"/>
      <c r="P169" s="214">
        <f>O169*H169</f>
        <v>0</v>
      </c>
      <c r="Q169" s="214">
        <v>0.042500000000000003</v>
      </c>
      <c r="R169" s="214">
        <f>Q169*H169</f>
        <v>0.085000000000000006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173</v>
      </c>
      <c r="AT169" s="216" t="s">
        <v>188</v>
      </c>
      <c r="AU169" s="216" t="s">
        <v>81</v>
      </c>
      <c r="AY169" s="18" t="s">
        <v>130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137</v>
      </c>
      <c r="BM169" s="216" t="s">
        <v>527</v>
      </c>
    </row>
    <row r="170" s="2" customFormat="1">
      <c r="A170" s="39"/>
      <c r="B170" s="40"/>
      <c r="C170" s="205" t="s">
        <v>399</v>
      </c>
      <c r="D170" s="205" t="s">
        <v>132</v>
      </c>
      <c r="E170" s="206" t="s">
        <v>333</v>
      </c>
      <c r="F170" s="207" t="s">
        <v>334</v>
      </c>
      <c r="G170" s="208" t="s">
        <v>251</v>
      </c>
      <c r="H170" s="209">
        <v>130</v>
      </c>
      <c r="I170" s="210"/>
      <c r="J170" s="211">
        <f>ROUND(I170*H170,2)</f>
        <v>0</v>
      </c>
      <c r="K170" s="207" t="s">
        <v>136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137</v>
      </c>
      <c r="AT170" s="216" t="s">
        <v>132</v>
      </c>
      <c r="AU170" s="216" t="s">
        <v>81</v>
      </c>
      <c r="AY170" s="18" t="s">
        <v>130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137</v>
      </c>
      <c r="BM170" s="216" t="s">
        <v>528</v>
      </c>
    </row>
    <row r="171" s="13" customFormat="1">
      <c r="A171" s="13"/>
      <c r="B171" s="218"/>
      <c r="C171" s="219"/>
      <c r="D171" s="220" t="s">
        <v>139</v>
      </c>
      <c r="E171" s="221" t="s">
        <v>19</v>
      </c>
      <c r="F171" s="222" t="s">
        <v>529</v>
      </c>
      <c r="G171" s="219"/>
      <c r="H171" s="223">
        <v>130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139</v>
      </c>
      <c r="AU171" s="229" t="s">
        <v>81</v>
      </c>
      <c r="AV171" s="13" t="s">
        <v>81</v>
      </c>
      <c r="AW171" s="13" t="s">
        <v>33</v>
      </c>
      <c r="AX171" s="13" t="s">
        <v>79</v>
      </c>
      <c r="AY171" s="229" t="s">
        <v>130</v>
      </c>
    </row>
    <row r="172" s="2" customFormat="1" ht="16.5" customHeight="1">
      <c r="A172" s="39"/>
      <c r="B172" s="40"/>
      <c r="C172" s="205" t="s">
        <v>404</v>
      </c>
      <c r="D172" s="205" t="s">
        <v>132</v>
      </c>
      <c r="E172" s="206" t="s">
        <v>337</v>
      </c>
      <c r="F172" s="207" t="s">
        <v>338</v>
      </c>
      <c r="G172" s="208" t="s">
        <v>251</v>
      </c>
      <c r="H172" s="209">
        <v>569.10000000000002</v>
      </c>
      <c r="I172" s="210"/>
      <c r="J172" s="211">
        <f>ROUND(I172*H172,2)</f>
        <v>0</v>
      </c>
      <c r="K172" s="207" t="s">
        <v>136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137</v>
      </c>
      <c r="AT172" s="216" t="s">
        <v>132</v>
      </c>
      <c r="AU172" s="216" t="s">
        <v>81</v>
      </c>
      <c r="AY172" s="18" t="s">
        <v>130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137</v>
      </c>
      <c r="BM172" s="216" t="s">
        <v>530</v>
      </c>
    </row>
    <row r="173" s="13" customFormat="1">
      <c r="A173" s="13"/>
      <c r="B173" s="218"/>
      <c r="C173" s="219"/>
      <c r="D173" s="220" t="s">
        <v>139</v>
      </c>
      <c r="E173" s="221" t="s">
        <v>19</v>
      </c>
      <c r="F173" s="222" t="s">
        <v>531</v>
      </c>
      <c r="G173" s="219"/>
      <c r="H173" s="223">
        <v>569.10000000000002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139</v>
      </c>
      <c r="AU173" s="229" t="s">
        <v>81</v>
      </c>
      <c r="AV173" s="13" t="s">
        <v>81</v>
      </c>
      <c r="AW173" s="13" t="s">
        <v>33</v>
      </c>
      <c r="AX173" s="13" t="s">
        <v>79</v>
      </c>
      <c r="AY173" s="229" t="s">
        <v>130</v>
      </c>
    </row>
    <row r="174" s="2" customFormat="1">
      <c r="A174" s="39"/>
      <c r="B174" s="40"/>
      <c r="C174" s="205" t="s">
        <v>407</v>
      </c>
      <c r="D174" s="205" t="s">
        <v>132</v>
      </c>
      <c r="E174" s="206" t="s">
        <v>342</v>
      </c>
      <c r="F174" s="207" t="s">
        <v>343</v>
      </c>
      <c r="G174" s="208" t="s">
        <v>251</v>
      </c>
      <c r="H174" s="209">
        <v>439.10000000000002</v>
      </c>
      <c r="I174" s="210"/>
      <c r="J174" s="211">
        <f>ROUND(I174*H174,2)</f>
        <v>0</v>
      </c>
      <c r="K174" s="207" t="s">
        <v>136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137</v>
      </c>
      <c r="AT174" s="216" t="s">
        <v>132</v>
      </c>
      <c r="AU174" s="216" t="s">
        <v>81</v>
      </c>
      <c r="AY174" s="18" t="s">
        <v>130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137</v>
      </c>
      <c r="BM174" s="216" t="s">
        <v>532</v>
      </c>
    </row>
    <row r="175" s="2" customFormat="1">
      <c r="A175" s="39"/>
      <c r="B175" s="40"/>
      <c r="C175" s="205" t="s">
        <v>413</v>
      </c>
      <c r="D175" s="205" t="s">
        <v>132</v>
      </c>
      <c r="E175" s="206" t="s">
        <v>346</v>
      </c>
      <c r="F175" s="207" t="s">
        <v>347</v>
      </c>
      <c r="G175" s="208" t="s">
        <v>227</v>
      </c>
      <c r="H175" s="209">
        <v>2</v>
      </c>
      <c r="I175" s="210"/>
      <c r="J175" s="211">
        <f>ROUND(I175*H175,2)</f>
        <v>0</v>
      </c>
      <c r="K175" s="207" t="s">
        <v>136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0.45937</v>
      </c>
      <c r="R175" s="214">
        <f>Q175*H175</f>
        <v>0.91874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137</v>
      </c>
      <c r="AT175" s="216" t="s">
        <v>132</v>
      </c>
      <c r="AU175" s="216" t="s">
        <v>81</v>
      </c>
      <c r="AY175" s="18" t="s">
        <v>130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137</v>
      </c>
      <c r="BM175" s="216" t="s">
        <v>533</v>
      </c>
    </row>
    <row r="176" s="2" customFormat="1" ht="16.5" customHeight="1">
      <c r="A176" s="39"/>
      <c r="B176" s="40"/>
      <c r="C176" s="205" t="s">
        <v>417</v>
      </c>
      <c r="D176" s="205" t="s">
        <v>132</v>
      </c>
      <c r="E176" s="206" t="s">
        <v>350</v>
      </c>
      <c r="F176" s="207" t="s">
        <v>351</v>
      </c>
      <c r="G176" s="208" t="s">
        <v>227</v>
      </c>
      <c r="H176" s="209">
        <v>2</v>
      </c>
      <c r="I176" s="210"/>
      <c r="J176" s="211">
        <f>ROUND(I176*H176,2)</f>
        <v>0</v>
      </c>
      <c r="K176" s="207" t="s">
        <v>136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137</v>
      </c>
      <c r="AT176" s="216" t="s">
        <v>132</v>
      </c>
      <c r="AU176" s="216" t="s">
        <v>81</v>
      </c>
      <c r="AY176" s="18" t="s">
        <v>130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137</v>
      </c>
      <c r="BM176" s="216" t="s">
        <v>534</v>
      </c>
    </row>
    <row r="177" s="2" customFormat="1">
      <c r="A177" s="39"/>
      <c r="B177" s="40"/>
      <c r="C177" s="251" t="s">
        <v>535</v>
      </c>
      <c r="D177" s="251" t="s">
        <v>188</v>
      </c>
      <c r="E177" s="252" t="s">
        <v>354</v>
      </c>
      <c r="F177" s="253" t="s">
        <v>355</v>
      </c>
      <c r="G177" s="254" t="s">
        <v>227</v>
      </c>
      <c r="H177" s="255">
        <v>2</v>
      </c>
      <c r="I177" s="256"/>
      <c r="J177" s="257">
        <f>ROUND(I177*H177,2)</f>
        <v>0</v>
      </c>
      <c r="K177" s="253" t="s">
        <v>136</v>
      </c>
      <c r="L177" s="258"/>
      <c r="M177" s="259" t="s">
        <v>19</v>
      </c>
      <c r="N177" s="260" t="s">
        <v>42</v>
      </c>
      <c r="O177" s="85"/>
      <c r="P177" s="214">
        <f>O177*H177</f>
        <v>0</v>
      </c>
      <c r="Q177" s="214">
        <v>0.014</v>
      </c>
      <c r="R177" s="214">
        <f>Q177*H177</f>
        <v>0.028000000000000001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173</v>
      </c>
      <c r="AT177" s="216" t="s">
        <v>188</v>
      </c>
      <c r="AU177" s="216" t="s">
        <v>81</v>
      </c>
      <c r="AY177" s="18" t="s">
        <v>130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137</v>
      </c>
      <c r="BM177" s="216" t="s">
        <v>536</v>
      </c>
    </row>
    <row r="178" s="2" customFormat="1">
      <c r="A178" s="39"/>
      <c r="B178" s="40"/>
      <c r="C178" s="251" t="s">
        <v>537</v>
      </c>
      <c r="D178" s="251" t="s">
        <v>188</v>
      </c>
      <c r="E178" s="252" t="s">
        <v>358</v>
      </c>
      <c r="F178" s="253" t="s">
        <v>359</v>
      </c>
      <c r="G178" s="254" t="s">
        <v>227</v>
      </c>
      <c r="H178" s="255">
        <v>2</v>
      </c>
      <c r="I178" s="256"/>
      <c r="J178" s="257">
        <f>ROUND(I178*H178,2)</f>
        <v>0</v>
      </c>
      <c r="K178" s="253" t="s">
        <v>136</v>
      </c>
      <c r="L178" s="258"/>
      <c r="M178" s="259" t="s">
        <v>19</v>
      </c>
      <c r="N178" s="260" t="s">
        <v>42</v>
      </c>
      <c r="O178" s="85"/>
      <c r="P178" s="214">
        <f>O178*H178</f>
        <v>0</v>
      </c>
      <c r="Q178" s="214">
        <v>0.0019</v>
      </c>
      <c r="R178" s="214">
        <f>Q178*H178</f>
        <v>0.0038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173</v>
      </c>
      <c r="AT178" s="216" t="s">
        <v>188</v>
      </c>
      <c r="AU178" s="216" t="s">
        <v>81</v>
      </c>
      <c r="AY178" s="18" t="s">
        <v>130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137</v>
      </c>
      <c r="BM178" s="216" t="s">
        <v>538</v>
      </c>
    </row>
    <row r="179" s="2" customFormat="1" ht="16.5" customHeight="1">
      <c r="A179" s="39"/>
      <c r="B179" s="40"/>
      <c r="C179" s="205" t="s">
        <v>539</v>
      </c>
      <c r="D179" s="205" t="s">
        <v>132</v>
      </c>
      <c r="E179" s="206" t="s">
        <v>362</v>
      </c>
      <c r="F179" s="207" t="s">
        <v>363</v>
      </c>
      <c r="G179" s="208" t="s">
        <v>227</v>
      </c>
      <c r="H179" s="209">
        <v>26</v>
      </c>
      <c r="I179" s="210"/>
      <c r="J179" s="211">
        <f>ROUND(I179*H179,2)</f>
        <v>0</v>
      </c>
      <c r="K179" s="207" t="s">
        <v>136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0.12303</v>
      </c>
      <c r="R179" s="214">
        <f>Q179*H179</f>
        <v>3.1987800000000002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137</v>
      </c>
      <c r="AT179" s="216" t="s">
        <v>132</v>
      </c>
      <c r="AU179" s="216" t="s">
        <v>81</v>
      </c>
      <c r="AY179" s="18" t="s">
        <v>130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137</v>
      </c>
      <c r="BM179" s="216" t="s">
        <v>540</v>
      </c>
    </row>
    <row r="180" s="2" customFormat="1">
      <c r="A180" s="39"/>
      <c r="B180" s="40"/>
      <c r="C180" s="251" t="s">
        <v>541</v>
      </c>
      <c r="D180" s="251" t="s">
        <v>188</v>
      </c>
      <c r="E180" s="252" t="s">
        <v>366</v>
      </c>
      <c r="F180" s="253" t="s">
        <v>367</v>
      </c>
      <c r="G180" s="254" t="s">
        <v>227</v>
      </c>
      <c r="H180" s="255">
        <v>26</v>
      </c>
      <c r="I180" s="256"/>
      <c r="J180" s="257">
        <f>ROUND(I180*H180,2)</f>
        <v>0</v>
      </c>
      <c r="K180" s="253" t="s">
        <v>136</v>
      </c>
      <c r="L180" s="258"/>
      <c r="M180" s="259" t="s">
        <v>19</v>
      </c>
      <c r="N180" s="260" t="s">
        <v>42</v>
      </c>
      <c r="O180" s="85"/>
      <c r="P180" s="214">
        <f>O180*H180</f>
        <v>0</v>
      </c>
      <c r="Q180" s="214">
        <v>0.013299999999999999</v>
      </c>
      <c r="R180" s="214">
        <f>Q180*H180</f>
        <v>0.3458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173</v>
      </c>
      <c r="AT180" s="216" t="s">
        <v>188</v>
      </c>
      <c r="AU180" s="216" t="s">
        <v>81</v>
      </c>
      <c r="AY180" s="18" t="s">
        <v>130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137</v>
      </c>
      <c r="BM180" s="216" t="s">
        <v>542</v>
      </c>
    </row>
    <row r="181" s="2" customFormat="1">
      <c r="A181" s="39"/>
      <c r="B181" s="40"/>
      <c r="C181" s="251" t="s">
        <v>543</v>
      </c>
      <c r="D181" s="251" t="s">
        <v>188</v>
      </c>
      <c r="E181" s="252" t="s">
        <v>370</v>
      </c>
      <c r="F181" s="253" t="s">
        <v>371</v>
      </c>
      <c r="G181" s="254" t="s">
        <v>227</v>
      </c>
      <c r="H181" s="255">
        <v>26</v>
      </c>
      <c r="I181" s="256"/>
      <c r="J181" s="257">
        <f>ROUND(I181*H181,2)</f>
        <v>0</v>
      </c>
      <c r="K181" s="253" t="s">
        <v>136</v>
      </c>
      <c r="L181" s="258"/>
      <c r="M181" s="259" t="s">
        <v>19</v>
      </c>
      <c r="N181" s="260" t="s">
        <v>42</v>
      </c>
      <c r="O181" s="85"/>
      <c r="P181" s="214">
        <f>O181*H181</f>
        <v>0</v>
      </c>
      <c r="Q181" s="214">
        <v>0.00089999999999999998</v>
      </c>
      <c r="R181" s="214">
        <f>Q181*H181</f>
        <v>0.023400000000000001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173</v>
      </c>
      <c r="AT181" s="216" t="s">
        <v>188</v>
      </c>
      <c r="AU181" s="216" t="s">
        <v>81</v>
      </c>
      <c r="AY181" s="18" t="s">
        <v>130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137</v>
      </c>
      <c r="BM181" s="216" t="s">
        <v>544</v>
      </c>
    </row>
    <row r="182" s="2" customFormat="1" ht="33" customHeight="1">
      <c r="A182" s="39"/>
      <c r="B182" s="40"/>
      <c r="C182" s="205" t="s">
        <v>545</v>
      </c>
      <c r="D182" s="205" t="s">
        <v>132</v>
      </c>
      <c r="E182" s="206" t="s">
        <v>374</v>
      </c>
      <c r="F182" s="207" t="s">
        <v>375</v>
      </c>
      <c r="G182" s="208" t="s">
        <v>227</v>
      </c>
      <c r="H182" s="209">
        <v>27</v>
      </c>
      <c r="I182" s="210"/>
      <c r="J182" s="211">
        <f>ROUND(I182*H182,2)</f>
        <v>0</v>
      </c>
      <c r="K182" s="207" t="s">
        <v>136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0.00016000000000000001</v>
      </c>
      <c r="R182" s="214">
        <f>Q182*H182</f>
        <v>0.0043200000000000001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137</v>
      </c>
      <c r="AT182" s="216" t="s">
        <v>132</v>
      </c>
      <c r="AU182" s="216" t="s">
        <v>81</v>
      </c>
      <c r="AY182" s="18" t="s">
        <v>130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137</v>
      </c>
      <c r="BM182" s="216" t="s">
        <v>546</v>
      </c>
    </row>
    <row r="183" s="14" customFormat="1">
      <c r="A183" s="14"/>
      <c r="B183" s="230"/>
      <c r="C183" s="231"/>
      <c r="D183" s="220" t="s">
        <v>139</v>
      </c>
      <c r="E183" s="232" t="s">
        <v>19</v>
      </c>
      <c r="F183" s="233" t="s">
        <v>377</v>
      </c>
      <c r="G183" s="231"/>
      <c r="H183" s="232" t="s">
        <v>19</v>
      </c>
      <c r="I183" s="234"/>
      <c r="J183" s="231"/>
      <c r="K183" s="231"/>
      <c r="L183" s="235"/>
      <c r="M183" s="236"/>
      <c r="N183" s="237"/>
      <c r="O183" s="237"/>
      <c r="P183" s="237"/>
      <c r="Q183" s="237"/>
      <c r="R183" s="237"/>
      <c r="S183" s="237"/>
      <c r="T183" s="23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9" t="s">
        <v>139</v>
      </c>
      <c r="AU183" s="239" t="s">
        <v>81</v>
      </c>
      <c r="AV183" s="14" t="s">
        <v>79</v>
      </c>
      <c r="AW183" s="14" t="s">
        <v>33</v>
      </c>
      <c r="AX183" s="14" t="s">
        <v>71</v>
      </c>
      <c r="AY183" s="239" t="s">
        <v>130</v>
      </c>
    </row>
    <row r="184" s="13" customFormat="1">
      <c r="A184" s="13"/>
      <c r="B184" s="218"/>
      <c r="C184" s="219"/>
      <c r="D184" s="220" t="s">
        <v>139</v>
      </c>
      <c r="E184" s="221" t="s">
        <v>19</v>
      </c>
      <c r="F184" s="222" t="s">
        <v>547</v>
      </c>
      <c r="G184" s="219"/>
      <c r="H184" s="223">
        <v>27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139</v>
      </c>
      <c r="AU184" s="229" t="s">
        <v>81</v>
      </c>
      <c r="AV184" s="13" t="s">
        <v>81</v>
      </c>
      <c r="AW184" s="13" t="s">
        <v>33</v>
      </c>
      <c r="AX184" s="13" t="s">
        <v>79</v>
      </c>
      <c r="AY184" s="229" t="s">
        <v>130</v>
      </c>
    </row>
    <row r="185" s="2" customFormat="1" ht="16.5" customHeight="1">
      <c r="A185" s="39"/>
      <c r="B185" s="40"/>
      <c r="C185" s="205" t="s">
        <v>548</v>
      </c>
      <c r="D185" s="205" t="s">
        <v>132</v>
      </c>
      <c r="E185" s="206" t="s">
        <v>380</v>
      </c>
      <c r="F185" s="207" t="s">
        <v>381</v>
      </c>
      <c r="G185" s="208" t="s">
        <v>251</v>
      </c>
      <c r="H185" s="209">
        <v>569.10000000000002</v>
      </c>
      <c r="I185" s="210"/>
      <c r="J185" s="211">
        <f>ROUND(I185*H185,2)</f>
        <v>0</v>
      </c>
      <c r="K185" s="207" t="s">
        <v>136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0.00019000000000000001</v>
      </c>
      <c r="R185" s="214">
        <f>Q185*H185</f>
        <v>0.10812900000000002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137</v>
      </c>
      <c r="AT185" s="216" t="s">
        <v>132</v>
      </c>
      <c r="AU185" s="216" t="s">
        <v>81</v>
      </c>
      <c r="AY185" s="18" t="s">
        <v>130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137</v>
      </c>
      <c r="BM185" s="216" t="s">
        <v>549</v>
      </c>
    </row>
    <row r="186" s="2" customFormat="1" ht="21.75" customHeight="1">
      <c r="A186" s="39"/>
      <c r="B186" s="40"/>
      <c r="C186" s="205" t="s">
        <v>550</v>
      </c>
      <c r="D186" s="205" t="s">
        <v>132</v>
      </c>
      <c r="E186" s="206" t="s">
        <v>384</v>
      </c>
      <c r="F186" s="207" t="s">
        <v>385</v>
      </c>
      <c r="G186" s="208" t="s">
        <v>251</v>
      </c>
      <c r="H186" s="209">
        <v>569.10000000000002</v>
      </c>
      <c r="I186" s="210"/>
      <c r="J186" s="211">
        <f>ROUND(I186*H186,2)</f>
        <v>0</v>
      </c>
      <c r="K186" s="207" t="s">
        <v>136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6.9999999999999994E-05</v>
      </c>
      <c r="R186" s="214">
        <f>Q186*H186</f>
        <v>0.039836999999999997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137</v>
      </c>
      <c r="AT186" s="216" t="s">
        <v>132</v>
      </c>
      <c r="AU186" s="216" t="s">
        <v>81</v>
      </c>
      <c r="AY186" s="18" t="s">
        <v>130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137</v>
      </c>
      <c r="BM186" s="216" t="s">
        <v>551</v>
      </c>
    </row>
    <row r="187" s="12" customFormat="1" ht="22.8" customHeight="1">
      <c r="A187" s="12"/>
      <c r="B187" s="189"/>
      <c r="C187" s="190"/>
      <c r="D187" s="191" t="s">
        <v>70</v>
      </c>
      <c r="E187" s="203" t="s">
        <v>177</v>
      </c>
      <c r="F187" s="203" t="s">
        <v>387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SUM(P188:P189)</f>
        <v>0</v>
      </c>
      <c r="Q187" s="197"/>
      <c r="R187" s="198">
        <f>SUM(R188:R189)</f>
        <v>0</v>
      </c>
      <c r="S187" s="197"/>
      <c r="T187" s="199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79</v>
      </c>
      <c r="AT187" s="201" t="s">
        <v>70</v>
      </c>
      <c r="AU187" s="201" t="s">
        <v>79</v>
      </c>
      <c r="AY187" s="200" t="s">
        <v>130</v>
      </c>
      <c r="BK187" s="202">
        <f>SUM(BK188:BK189)</f>
        <v>0</v>
      </c>
    </row>
    <row r="188" s="2" customFormat="1">
      <c r="A188" s="39"/>
      <c r="B188" s="40"/>
      <c r="C188" s="205" t="s">
        <v>552</v>
      </c>
      <c r="D188" s="205" t="s">
        <v>132</v>
      </c>
      <c r="E188" s="206" t="s">
        <v>389</v>
      </c>
      <c r="F188" s="207" t="s">
        <v>390</v>
      </c>
      <c r="G188" s="208" t="s">
        <v>251</v>
      </c>
      <c r="H188" s="209">
        <v>97.799999999999997</v>
      </c>
      <c r="I188" s="210"/>
      <c r="J188" s="211">
        <f>ROUND(I188*H188,2)</f>
        <v>0</v>
      </c>
      <c r="K188" s="207" t="s">
        <v>136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137</v>
      </c>
      <c r="AT188" s="216" t="s">
        <v>132</v>
      </c>
      <c r="AU188" s="216" t="s">
        <v>81</v>
      </c>
      <c r="AY188" s="18" t="s">
        <v>130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137</v>
      </c>
      <c r="BM188" s="216" t="s">
        <v>553</v>
      </c>
    </row>
    <row r="189" s="13" customFormat="1">
      <c r="A189" s="13"/>
      <c r="B189" s="218"/>
      <c r="C189" s="219"/>
      <c r="D189" s="220" t="s">
        <v>139</v>
      </c>
      <c r="E189" s="221" t="s">
        <v>19</v>
      </c>
      <c r="F189" s="222" t="s">
        <v>554</v>
      </c>
      <c r="G189" s="219"/>
      <c r="H189" s="223">
        <v>97.799999999999997</v>
      </c>
      <c r="I189" s="224"/>
      <c r="J189" s="219"/>
      <c r="K189" s="219"/>
      <c r="L189" s="225"/>
      <c r="M189" s="226"/>
      <c r="N189" s="227"/>
      <c r="O189" s="227"/>
      <c r="P189" s="227"/>
      <c r="Q189" s="227"/>
      <c r="R189" s="227"/>
      <c r="S189" s="227"/>
      <c r="T189" s="22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9" t="s">
        <v>139</v>
      </c>
      <c r="AU189" s="229" t="s">
        <v>81</v>
      </c>
      <c r="AV189" s="13" t="s">
        <v>81</v>
      </c>
      <c r="AW189" s="13" t="s">
        <v>33</v>
      </c>
      <c r="AX189" s="13" t="s">
        <v>79</v>
      </c>
      <c r="AY189" s="229" t="s">
        <v>130</v>
      </c>
    </row>
    <row r="190" s="12" customFormat="1" ht="22.8" customHeight="1">
      <c r="A190" s="12"/>
      <c r="B190" s="189"/>
      <c r="C190" s="190"/>
      <c r="D190" s="191" t="s">
        <v>70</v>
      </c>
      <c r="E190" s="203" t="s">
        <v>393</v>
      </c>
      <c r="F190" s="203" t="s">
        <v>394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SUM(P191:P195)</f>
        <v>0</v>
      </c>
      <c r="Q190" s="197"/>
      <c r="R190" s="198">
        <f>SUM(R191:R195)</f>
        <v>0</v>
      </c>
      <c r="S190" s="197"/>
      <c r="T190" s="199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79</v>
      </c>
      <c r="AT190" s="201" t="s">
        <v>70</v>
      </c>
      <c r="AU190" s="201" t="s">
        <v>79</v>
      </c>
      <c r="AY190" s="200" t="s">
        <v>130</v>
      </c>
      <c r="BK190" s="202">
        <f>SUM(BK191:BK195)</f>
        <v>0</v>
      </c>
    </row>
    <row r="191" s="2" customFormat="1">
      <c r="A191" s="39"/>
      <c r="B191" s="40"/>
      <c r="C191" s="205" t="s">
        <v>555</v>
      </c>
      <c r="D191" s="205" t="s">
        <v>132</v>
      </c>
      <c r="E191" s="206" t="s">
        <v>396</v>
      </c>
      <c r="F191" s="207" t="s">
        <v>397</v>
      </c>
      <c r="G191" s="208" t="s">
        <v>170</v>
      </c>
      <c r="H191" s="209">
        <v>51.932000000000002</v>
      </c>
      <c r="I191" s="210"/>
      <c r="J191" s="211">
        <f>ROUND(I191*H191,2)</f>
        <v>0</v>
      </c>
      <c r="K191" s="207" t="s">
        <v>136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137</v>
      </c>
      <c r="AT191" s="216" t="s">
        <v>132</v>
      </c>
      <c r="AU191" s="216" t="s">
        <v>81</v>
      </c>
      <c r="AY191" s="18" t="s">
        <v>130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137</v>
      </c>
      <c r="BM191" s="216" t="s">
        <v>556</v>
      </c>
    </row>
    <row r="192" s="2" customFormat="1">
      <c r="A192" s="39"/>
      <c r="B192" s="40"/>
      <c r="C192" s="205" t="s">
        <v>557</v>
      </c>
      <c r="D192" s="205" t="s">
        <v>132</v>
      </c>
      <c r="E192" s="206" t="s">
        <v>400</v>
      </c>
      <c r="F192" s="207" t="s">
        <v>401</v>
      </c>
      <c r="G192" s="208" t="s">
        <v>170</v>
      </c>
      <c r="H192" s="209">
        <v>467.38799999999998</v>
      </c>
      <c r="I192" s="210"/>
      <c r="J192" s="211">
        <f>ROUND(I192*H192,2)</f>
        <v>0</v>
      </c>
      <c r="K192" s="207" t="s">
        <v>136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137</v>
      </c>
      <c r="AT192" s="216" t="s">
        <v>132</v>
      </c>
      <c r="AU192" s="216" t="s">
        <v>81</v>
      </c>
      <c r="AY192" s="18" t="s">
        <v>130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137</v>
      </c>
      <c r="BM192" s="216" t="s">
        <v>558</v>
      </c>
    </row>
    <row r="193" s="13" customFormat="1">
      <c r="A193" s="13"/>
      <c r="B193" s="218"/>
      <c r="C193" s="219"/>
      <c r="D193" s="220" t="s">
        <v>139</v>
      </c>
      <c r="E193" s="221" t="s">
        <v>19</v>
      </c>
      <c r="F193" s="222" t="s">
        <v>559</v>
      </c>
      <c r="G193" s="219"/>
      <c r="H193" s="223">
        <v>467.38799999999998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139</v>
      </c>
      <c r="AU193" s="229" t="s">
        <v>81</v>
      </c>
      <c r="AV193" s="13" t="s">
        <v>81</v>
      </c>
      <c r="AW193" s="13" t="s">
        <v>33</v>
      </c>
      <c r="AX193" s="13" t="s">
        <v>79</v>
      </c>
      <c r="AY193" s="229" t="s">
        <v>130</v>
      </c>
    </row>
    <row r="194" s="2" customFormat="1" ht="44.25" customHeight="1">
      <c r="A194" s="39"/>
      <c r="B194" s="40"/>
      <c r="C194" s="205" t="s">
        <v>560</v>
      </c>
      <c r="D194" s="205" t="s">
        <v>132</v>
      </c>
      <c r="E194" s="206" t="s">
        <v>405</v>
      </c>
      <c r="F194" s="207" t="s">
        <v>169</v>
      </c>
      <c r="G194" s="208" t="s">
        <v>170</v>
      </c>
      <c r="H194" s="209">
        <v>25.530000000000001</v>
      </c>
      <c r="I194" s="210"/>
      <c r="J194" s="211">
        <f>ROUND(I194*H194,2)</f>
        <v>0</v>
      </c>
      <c r="K194" s="207" t="s">
        <v>136</v>
      </c>
      <c r="L194" s="45"/>
      <c r="M194" s="212" t="s">
        <v>19</v>
      </c>
      <c r="N194" s="213" t="s">
        <v>42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137</v>
      </c>
      <c r="AT194" s="216" t="s">
        <v>132</v>
      </c>
      <c r="AU194" s="216" t="s">
        <v>81</v>
      </c>
      <c r="AY194" s="18" t="s">
        <v>130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79</v>
      </c>
      <c r="BK194" s="217">
        <f>ROUND(I194*H194,2)</f>
        <v>0</v>
      </c>
      <c r="BL194" s="18" t="s">
        <v>137</v>
      </c>
      <c r="BM194" s="216" t="s">
        <v>561</v>
      </c>
    </row>
    <row r="195" s="2" customFormat="1" ht="44.25" customHeight="1">
      <c r="A195" s="39"/>
      <c r="B195" s="40"/>
      <c r="C195" s="205" t="s">
        <v>562</v>
      </c>
      <c r="D195" s="205" t="s">
        <v>132</v>
      </c>
      <c r="E195" s="206" t="s">
        <v>408</v>
      </c>
      <c r="F195" s="207" t="s">
        <v>409</v>
      </c>
      <c r="G195" s="208" t="s">
        <v>170</v>
      </c>
      <c r="H195" s="209">
        <v>26.41</v>
      </c>
      <c r="I195" s="210"/>
      <c r="J195" s="211">
        <f>ROUND(I195*H195,2)</f>
        <v>0</v>
      </c>
      <c r="K195" s="207" t="s">
        <v>136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137</v>
      </c>
      <c r="AT195" s="216" t="s">
        <v>132</v>
      </c>
      <c r="AU195" s="216" t="s">
        <v>81</v>
      </c>
      <c r="AY195" s="18" t="s">
        <v>130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137</v>
      </c>
      <c r="BM195" s="216" t="s">
        <v>563</v>
      </c>
    </row>
    <row r="196" s="12" customFormat="1" ht="22.8" customHeight="1">
      <c r="A196" s="12"/>
      <c r="B196" s="189"/>
      <c r="C196" s="190"/>
      <c r="D196" s="191" t="s">
        <v>70</v>
      </c>
      <c r="E196" s="203" t="s">
        <v>411</v>
      </c>
      <c r="F196" s="203" t="s">
        <v>412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SUM(P197:P198)</f>
        <v>0</v>
      </c>
      <c r="Q196" s="197"/>
      <c r="R196" s="198">
        <f>SUM(R197:R198)</f>
        <v>0</v>
      </c>
      <c r="S196" s="197"/>
      <c r="T196" s="19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79</v>
      </c>
      <c r="AT196" s="201" t="s">
        <v>70</v>
      </c>
      <c r="AU196" s="201" t="s">
        <v>79</v>
      </c>
      <c r="AY196" s="200" t="s">
        <v>130</v>
      </c>
      <c r="BK196" s="202">
        <f>SUM(BK197:BK198)</f>
        <v>0</v>
      </c>
    </row>
    <row r="197" s="2" customFormat="1" ht="44.25" customHeight="1">
      <c r="A197" s="39"/>
      <c r="B197" s="40"/>
      <c r="C197" s="205" t="s">
        <v>564</v>
      </c>
      <c r="D197" s="205" t="s">
        <v>132</v>
      </c>
      <c r="E197" s="206" t="s">
        <v>414</v>
      </c>
      <c r="F197" s="207" t="s">
        <v>415</v>
      </c>
      <c r="G197" s="208" t="s">
        <v>170</v>
      </c>
      <c r="H197" s="209">
        <v>61.609999999999999</v>
      </c>
      <c r="I197" s="210"/>
      <c r="J197" s="211">
        <f>ROUND(I197*H197,2)</f>
        <v>0</v>
      </c>
      <c r="K197" s="207" t="s">
        <v>136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137</v>
      </c>
      <c r="AT197" s="216" t="s">
        <v>132</v>
      </c>
      <c r="AU197" s="216" t="s">
        <v>81</v>
      </c>
      <c r="AY197" s="18" t="s">
        <v>130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79</v>
      </c>
      <c r="BK197" s="217">
        <f>ROUND(I197*H197,2)</f>
        <v>0</v>
      </c>
      <c r="BL197" s="18" t="s">
        <v>137</v>
      </c>
      <c r="BM197" s="216" t="s">
        <v>565</v>
      </c>
    </row>
    <row r="198" s="2" customFormat="1">
      <c r="A198" s="39"/>
      <c r="B198" s="40"/>
      <c r="C198" s="205" t="s">
        <v>566</v>
      </c>
      <c r="D198" s="205" t="s">
        <v>132</v>
      </c>
      <c r="E198" s="206" t="s">
        <v>567</v>
      </c>
      <c r="F198" s="207" t="s">
        <v>568</v>
      </c>
      <c r="G198" s="208" t="s">
        <v>170</v>
      </c>
      <c r="H198" s="209">
        <v>5.6500000000000004</v>
      </c>
      <c r="I198" s="210"/>
      <c r="J198" s="211">
        <f>ROUND(I198*H198,2)</f>
        <v>0</v>
      </c>
      <c r="K198" s="207" t="s">
        <v>136</v>
      </c>
      <c r="L198" s="45"/>
      <c r="M198" s="261" t="s">
        <v>19</v>
      </c>
      <c r="N198" s="262" t="s">
        <v>42</v>
      </c>
      <c r="O198" s="263"/>
      <c r="P198" s="264">
        <f>O198*H198</f>
        <v>0</v>
      </c>
      <c r="Q198" s="264">
        <v>0</v>
      </c>
      <c r="R198" s="264">
        <f>Q198*H198</f>
        <v>0</v>
      </c>
      <c r="S198" s="264">
        <v>0</v>
      </c>
      <c r="T198" s="26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137</v>
      </c>
      <c r="AT198" s="216" t="s">
        <v>132</v>
      </c>
      <c r="AU198" s="216" t="s">
        <v>81</v>
      </c>
      <c r="AY198" s="18" t="s">
        <v>130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79</v>
      </c>
      <c r="BK198" s="217">
        <f>ROUND(I198*H198,2)</f>
        <v>0</v>
      </c>
      <c r="BL198" s="18" t="s">
        <v>137</v>
      </c>
      <c r="BM198" s="216" t="s">
        <v>569</v>
      </c>
    </row>
    <row r="199" s="2" customFormat="1" ht="6.96" customHeight="1">
      <c r="A199" s="39"/>
      <c r="B199" s="60"/>
      <c r="C199" s="61"/>
      <c r="D199" s="61"/>
      <c r="E199" s="61"/>
      <c r="F199" s="61"/>
      <c r="G199" s="61"/>
      <c r="H199" s="61"/>
      <c r="I199" s="61"/>
      <c r="J199" s="61"/>
      <c r="K199" s="61"/>
      <c r="L199" s="45"/>
      <c r="M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</row>
  </sheetData>
  <sheetProtection sheet="1" autoFilter="0" formatColumns="0" formatRows="0" objects="1" scenarios="1" spinCount="100000" saltValue="4APaSYJFZJJW5rtmqYx+95H1775Pi+PqFOYpmG9uItl4a5hSYvBRwrpuaHdZQpuLgmgpzOsF2sbA64STsrC6Sg==" hashValue="v14c0SX06NQeWzTMvDvqfRnCjksGRJTWOVEeHyrh/uUJCsEzMbY2kcPwrKQwg4CqQPK0IWDD2/sU/SiSHT2EGw==" algorithmName="SHA-512" password="CC35"/>
  <autoFilter ref="C86:K19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SO-03 Rekonstrukce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570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ROUND((SUM(BE87:BE192)),  2)</f>
        <v>0</v>
      </c>
      <c r="G33" s="39"/>
      <c r="H33" s="39"/>
      <c r="I33" s="149">
        <v>0.20999999999999999</v>
      </c>
      <c r="J33" s="148">
        <f>ROUND(((SUM(BE87:BE192))*I33),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ROUND((SUM(BF87:BF192)),  2)</f>
        <v>0</v>
      </c>
      <c r="G34" s="39"/>
      <c r="H34" s="39"/>
      <c r="I34" s="149">
        <v>0.14999999999999999</v>
      </c>
      <c r="J34" s="148">
        <f>ROUND(((SUM(BF87:BF192))*I34),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ROUND((SUM(BG87:BG192)),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ROUND((SUM(BH87:BH192)),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ROUND((SUM(BI87:BI192)),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SO-03 Rekonstrukce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SO-03 Rekonstrukce vodovodu Řad B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9. 4. 2021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 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J117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110</v>
      </c>
      <c r="E63" s="175"/>
      <c r="F63" s="175"/>
      <c r="G63" s="175"/>
      <c r="H63" s="175"/>
      <c r="I63" s="175"/>
      <c r="J63" s="176">
        <f>J126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111</v>
      </c>
      <c r="E64" s="175"/>
      <c r="F64" s="175"/>
      <c r="G64" s="175"/>
      <c r="H64" s="175"/>
      <c r="I64" s="175"/>
      <c r="J64" s="176">
        <f>J131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112</v>
      </c>
      <c r="E65" s="175"/>
      <c r="F65" s="175"/>
      <c r="G65" s="175"/>
      <c r="H65" s="175"/>
      <c r="I65" s="175"/>
      <c r="J65" s="176">
        <f>J181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113</v>
      </c>
      <c r="E66" s="175"/>
      <c r="F66" s="175"/>
      <c r="G66" s="175"/>
      <c r="H66" s="175"/>
      <c r="I66" s="175"/>
      <c r="J66" s="176">
        <f>J184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114</v>
      </c>
      <c r="E67" s="175"/>
      <c r="F67" s="175"/>
      <c r="G67" s="175"/>
      <c r="H67" s="175"/>
      <c r="I67" s="175"/>
      <c r="J67" s="176">
        <f>J190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SO-03 Rekonstrukce vodovodu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101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03 - SO-03 Rekonstrukce vodovodu Řad B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9. 4. 2021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Rotava,Sídliště 721, Rotava</v>
      </c>
      <c r="G83" s="41"/>
      <c r="H83" s="41"/>
      <c r="I83" s="33" t="s">
        <v>31</v>
      </c>
      <c r="J83" s="37" t="str">
        <f>E21</f>
        <v>Štefan Bolvári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Štefan Bolvári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116</v>
      </c>
      <c r="D86" s="181" t="s">
        <v>56</v>
      </c>
      <c r="E86" s="181" t="s">
        <v>52</v>
      </c>
      <c r="F86" s="181" t="s">
        <v>53</v>
      </c>
      <c r="G86" s="181" t="s">
        <v>117</v>
      </c>
      <c r="H86" s="181" t="s">
        <v>118</v>
      </c>
      <c r="I86" s="181" t="s">
        <v>119</v>
      </c>
      <c r="J86" s="181" t="s">
        <v>105</v>
      </c>
      <c r="K86" s="182" t="s">
        <v>120</v>
      </c>
      <c r="L86" s="183"/>
      <c r="M86" s="93" t="s">
        <v>19</v>
      </c>
      <c r="N86" s="94" t="s">
        <v>41</v>
      </c>
      <c r="O86" s="94" t="s">
        <v>121</v>
      </c>
      <c r="P86" s="94" t="s">
        <v>122</v>
      </c>
      <c r="Q86" s="94" t="s">
        <v>123</v>
      </c>
      <c r="R86" s="94" t="s">
        <v>124</v>
      </c>
      <c r="S86" s="94" t="s">
        <v>125</v>
      </c>
      <c r="T86" s="95" t="s">
        <v>126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127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52.843898560000007</v>
      </c>
      <c r="S87" s="97"/>
      <c r="T87" s="187">
        <f>T88</f>
        <v>40.462199999999996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106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128</v>
      </c>
      <c r="F88" s="192" t="s">
        <v>129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P89+P117+P126+P131+P181+P184+P190</f>
        <v>0</v>
      </c>
      <c r="Q88" s="197"/>
      <c r="R88" s="198">
        <f>R89+R117+R126+R131+R181+R184+R190</f>
        <v>52.843898560000007</v>
      </c>
      <c r="S88" s="197"/>
      <c r="T88" s="199">
        <f>T89+T117+T126+T131+T181+T184+T190</f>
        <v>40.462199999999996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130</v>
      </c>
      <c r="BK88" s="202">
        <f>BK89+BK117+BK126+BK131+BK181+BK184+BK190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131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SUM(P90:P116)</f>
        <v>0</v>
      </c>
      <c r="Q89" s="197"/>
      <c r="R89" s="198">
        <f>SUM(R90:R116)</f>
        <v>0</v>
      </c>
      <c r="S89" s="197"/>
      <c r="T89" s="199">
        <f>SUM(T90:T116)</f>
        <v>40.462199999999996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130</v>
      </c>
      <c r="BK89" s="202">
        <f>SUM(BK90:BK116)</f>
        <v>0</v>
      </c>
    </row>
    <row r="90" s="2" customFormat="1" ht="66.75" customHeight="1">
      <c r="A90" s="39"/>
      <c r="B90" s="40"/>
      <c r="C90" s="205" t="s">
        <v>79</v>
      </c>
      <c r="D90" s="205" t="s">
        <v>132</v>
      </c>
      <c r="E90" s="206" t="s">
        <v>133</v>
      </c>
      <c r="F90" s="207" t="s">
        <v>134</v>
      </c>
      <c r="G90" s="208" t="s">
        <v>135</v>
      </c>
      <c r="H90" s="209">
        <v>34.289999999999999</v>
      </c>
      <c r="I90" s="210"/>
      <c r="J90" s="211">
        <f>ROUND(I90*H90,2)</f>
        <v>0</v>
      </c>
      <c r="K90" s="207" t="s">
        <v>136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19.888199999999998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137</v>
      </c>
      <c r="AT90" s="216" t="s">
        <v>132</v>
      </c>
      <c r="AU90" s="216" t="s">
        <v>81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137</v>
      </c>
      <c r="BM90" s="216" t="s">
        <v>571</v>
      </c>
    </row>
    <row r="91" s="14" customFormat="1">
      <c r="A91" s="14"/>
      <c r="B91" s="230"/>
      <c r="C91" s="231"/>
      <c r="D91" s="220" t="s">
        <v>139</v>
      </c>
      <c r="E91" s="232" t="s">
        <v>19</v>
      </c>
      <c r="F91" s="233" t="s">
        <v>150</v>
      </c>
      <c r="G91" s="231"/>
      <c r="H91" s="232" t="s">
        <v>19</v>
      </c>
      <c r="I91" s="234"/>
      <c r="J91" s="231"/>
      <c r="K91" s="231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139</v>
      </c>
      <c r="AU91" s="239" t="s">
        <v>81</v>
      </c>
      <c r="AV91" s="14" t="s">
        <v>79</v>
      </c>
      <c r="AW91" s="14" t="s">
        <v>33</v>
      </c>
      <c r="AX91" s="14" t="s">
        <v>71</v>
      </c>
      <c r="AY91" s="239" t="s">
        <v>130</v>
      </c>
    </row>
    <row r="92" s="13" customFormat="1">
      <c r="A92" s="13"/>
      <c r="B92" s="218"/>
      <c r="C92" s="219"/>
      <c r="D92" s="220" t="s">
        <v>139</v>
      </c>
      <c r="E92" s="221" t="s">
        <v>19</v>
      </c>
      <c r="F92" s="222" t="s">
        <v>572</v>
      </c>
      <c r="G92" s="219"/>
      <c r="H92" s="223">
        <v>34.289999999999999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139</v>
      </c>
      <c r="AU92" s="229" t="s">
        <v>81</v>
      </c>
      <c r="AV92" s="13" t="s">
        <v>81</v>
      </c>
      <c r="AW92" s="13" t="s">
        <v>33</v>
      </c>
      <c r="AX92" s="13" t="s">
        <v>79</v>
      </c>
      <c r="AY92" s="229" t="s">
        <v>130</v>
      </c>
    </row>
    <row r="93" s="2" customFormat="1" ht="55.5" customHeight="1">
      <c r="A93" s="39"/>
      <c r="B93" s="40"/>
      <c r="C93" s="205" t="s">
        <v>81</v>
      </c>
      <c r="D93" s="205" t="s">
        <v>132</v>
      </c>
      <c r="E93" s="206" t="s">
        <v>141</v>
      </c>
      <c r="F93" s="207" t="s">
        <v>142</v>
      </c>
      <c r="G93" s="208" t="s">
        <v>135</v>
      </c>
      <c r="H93" s="209">
        <v>45.719999999999999</v>
      </c>
      <c r="I93" s="210"/>
      <c r="J93" s="211">
        <f>ROUND(I93*H93,2)</f>
        <v>0</v>
      </c>
      <c r="K93" s="207" t="s">
        <v>136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0.45000000000000001</v>
      </c>
      <c r="T93" s="215">
        <f>S93*H93</f>
        <v>20.574000000000002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132</v>
      </c>
      <c r="AU93" s="216" t="s">
        <v>81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137</v>
      </c>
      <c r="BM93" s="216" t="s">
        <v>573</v>
      </c>
    </row>
    <row r="94" s="13" customFormat="1">
      <c r="A94" s="13"/>
      <c r="B94" s="218"/>
      <c r="C94" s="219"/>
      <c r="D94" s="220" t="s">
        <v>139</v>
      </c>
      <c r="E94" s="221" t="s">
        <v>19</v>
      </c>
      <c r="F94" s="222" t="s">
        <v>574</v>
      </c>
      <c r="G94" s="219"/>
      <c r="H94" s="223">
        <v>45.719999999999999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139</v>
      </c>
      <c r="AU94" s="229" t="s">
        <v>81</v>
      </c>
      <c r="AV94" s="13" t="s">
        <v>81</v>
      </c>
      <c r="AW94" s="13" t="s">
        <v>33</v>
      </c>
      <c r="AX94" s="13" t="s">
        <v>79</v>
      </c>
      <c r="AY94" s="229" t="s">
        <v>130</v>
      </c>
    </row>
    <row r="95" s="2" customFormat="1">
      <c r="A95" s="39"/>
      <c r="B95" s="40"/>
      <c r="C95" s="205" t="s">
        <v>145</v>
      </c>
      <c r="D95" s="205" t="s">
        <v>132</v>
      </c>
      <c r="E95" s="206" t="s">
        <v>146</v>
      </c>
      <c r="F95" s="207" t="s">
        <v>147</v>
      </c>
      <c r="G95" s="208" t="s">
        <v>148</v>
      </c>
      <c r="H95" s="209">
        <v>557.22199999999998</v>
      </c>
      <c r="I95" s="210"/>
      <c r="J95" s="211">
        <f>ROUND(I95*H95,2)</f>
        <v>0</v>
      </c>
      <c r="K95" s="207" t="s">
        <v>136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137</v>
      </c>
      <c r="AT95" s="216" t="s">
        <v>132</v>
      </c>
      <c r="AU95" s="216" t="s">
        <v>81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137</v>
      </c>
      <c r="BM95" s="216" t="s">
        <v>575</v>
      </c>
    </row>
    <row r="96" s="14" customFormat="1">
      <c r="A96" s="14"/>
      <c r="B96" s="230"/>
      <c r="C96" s="231"/>
      <c r="D96" s="220" t="s">
        <v>139</v>
      </c>
      <c r="E96" s="232" t="s">
        <v>19</v>
      </c>
      <c r="F96" s="233" t="s">
        <v>150</v>
      </c>
      <c r="G96" s="231"/>
      <c r="H96" s="232" t="s">
        <v>19</v>
      </c>
      <c r="I96" s="234"/>
      <c r="J96" s="231"/>
      <c r="K96" s="231"/>
      <c r="L96" s="235"/>
      <c r="M96" s="236"/>
      <c r="N96" s="237"/>
      <c r="O96" s="237"/>
      <c r="P96" s="237"/>
      <c r="Q96" s="237"/>
      <c r="R96" s="237"/>
      <c r="S96" s="237"/>
      <c r="T96" s="23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9" t="s">
        <v>139</v>
      </c>
      <c r="AU96" s="239" t="s">
        <v>81</v>
      </c>
      <c r="AV96" s="14" t="s">
        <v>79</v>
      </c>
      <c r="AW96" s="14" t="s">
        <v>33</v>
      </c>
      <c r="AX96" s="14" t="s">
        <v>71</v>
      </c>
      <c r="AY96" s="239" t="s">
        <v>130</v>
      </c>
    </row>
    <row r="97" s="13" customFormat="1">
      <c r="A97" s="13"/>
      <c r="B97" s="218"/>
      <c r="C97" s="219"/>
      <c r="D97" s="220" t="s">
        <v>139</v>
      </c>
      <c r="E97" s="221" t="s">
        <v>19</v>
      </c>
      <c r="F97" s="222" t="s">
        <v>576</v>
      </c>
      <c r="G97" s="219"/>
      <c r="H97" s="223">
        <v>59.722000000000001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139</v>
      </c>
      <c r="AU97" s="229" t="s">
        <v>81</v>
      </c>
      <c r="AV97" s="13" t="s">
        <v>81</v>
      </c>
      <c r="AW97" s="13" t="s">
        <v>33</v>
      </c>
      <c r="AX97" s="13" t="s">
        <v>71</v>
      </c>
      <c r="AY97" s="229" t="s">
        <v>130</v>
      </c>
    </row>
    <row r="98" s="14" customFormat="1">
      <c r="A98" s="14"/>
      <c r="B98" s="230"/>
      <c r="C98" s="231"/>
      <c r="D98" s="220" t="s">
        <v>139</v>
      </c>
      <c r="E98" s="232" t="s">
        <v>19</v>
      </c>
      <c r="F98" s="233" t="s">
        <v>577</v>
      </c>
      <c r="G98" s="231"/>
      <c r="H98" s="232" t="s">
        <v>19</v>
      </c>
      <c r="I98" s="234"/>
      <c r="J98" s="231"/>
      <c r="K98" s="231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139</v>
      </c>
      <c r="AU98" s="239" t="s">
        <v>81</v>
      </c>
      <c r="AV98" s="14" t="s">
        <v>79</v>
      </c>
      <c r="AW98" s="14" t="s">
        <v>33</v>
      </c>
      <c r="AX98" s="14" t="s">
        <v>71</v>
      </c>
      <c r="AY98" s="239" t="s">
        <v>130</v>
      </c>
    </row>
    <row r="99" s="13" customFormat="1">
      <c r="A99" s="13"/>
      <c r="B99" s="218"/>
      <c r="C99" s="219"/>
      <c r="D99" s="220" t="s">
        <v>139</v>
      </c>
      <c r="E99" s="221" t="s">
        <v>19</v>
      </c>
      <c r="F99" s="222" t="s">
        <v>578</v>
      </c>
      <c r="G99" s="219"/>
      <c r="H99" s="223">
        <v>497.5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139</v>
      </c>
      <c r="AU99" s="229" t="s">
        <v>81</v>
      </c>
      <c r="AV99" s="13" t="s">
        <v>81</v>
      </c>
      <c r="AW99" s="13" t="s">
        <v>33</v>
      </c>
      <c r="AX99" s="13" t="s">
        <v>71</v>
      </c>
      <c r="AY99" s="229" t="s">
        <v>130</v>
      </c>
    </row>
    <row r="100" s="15" customFormat="1">
      <c r="A100" s="15"/>
      <c r="B100" s="240"/>
      <c r="C100" s="241"/>
      <c r="D100" s="220" t="s">
        <v>139</v>
      </c>
      <c r="E100" s="242" t="s">
        <v>19</v>
      </c>
      <c r="F100" s="243" t="s">
        <v>154</v>
      </c>
      <c r="G100" s="241"/>
      <c r="H100" s="244">
        <v>557.22199999999998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0" t="s">
        <v>139</v>
      </c>
      <c r="AU100" s="250" t="s">
        <v>81</v>
      </c>
      <c r="AV100" s="15" t="s">
        <v>137</v>
      </c>
      <c r="AW100" s="15" t="s">
        <v>33</v>
      </c>
      <c r="AX100" s="15" t="s">
        <v>79</v>
      </c>
      <c r="AY100" s="250" t="s">
        <v>130</v>
      </c>
    </row>
    <row r="101" s="2" customFormat="1">
      <c r="A101" s="39"/>
      <c r="B101" s="40"/>
      <c r="C101" s="205" t="s">
        <v>137</v>
      </c>
      <c r="D101" s="205" t="s">
        <v>132</v>
      </c>
      <c r="E101" s="206" t="s">
        <v>155</v>
      </c>
      <c r="F101" s="207" t="s">
        <v>156</v>
      </c>
      <c r="G101" s="208" t="s">
        <v>148</v>
      </c>
      <c r="H101" s="209">
        <v>3</v>
      </c>
      <c r="I101" s="210"/>
      <c r="J101" s="211">
        <f>ROUND(I101*H101,2)</f>
        <v>0</v>
      </c>
      <c r="K101" s="207" t="s">
        <v>136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132</v>
      </c>
      <c r="AU101" s="216" t="s">
        <v>81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137</v>
      </c>
      <c r="BM101" s="216" t="s">
        <v>579</v>
      </c>
    </row>
    <row r="102" s="2" customFormat="1">
      <c r="A102" s="39"/>
      <c r="B102" s="40"/>
      <c r="C102" s="205" t="s">
        <v>158</v>
      </c>
      <c r="D102" s="205" t="s">
        <v>132</v>
      </c>
      <c r="E102" s="206" t="s">
        <v>159</v>
      </c>
      <c r="F102" s="207" t="s">
        <v>160</v>
      </c>
      <c r="G102" s="208" t="s">
        <v>148</v>
      </c>
      <c r="H102" s="209">
        <v>149.41999999999999</v>
      </c>
      <c r="I102" s="210"/>
      <c r="J102" s="211">
        <f>ROUND(I102*H102,2)</f>
        <v>0</v>
      </c>
      <c r="K102" s="207" t="s">
        <v>136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137</v>
      </c>
      <c r="AT102" s="216" t="s">
        <v>132</v>
      </c>
      <c r="AU102" s="216" t="s">
        <v>81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137</v>
      </c>
      <c r="BM102" s="216" t="s">
        <v>580</v>
      </c>
    </row>
    <row r="103" s="13" customFormat="1">
      <c r="A103" s="13"/>
      <c r="B103" s="218"/>
      <c r="C103" s="219"/>
      <c r="D103" s="220" t="s">
        <v>139</v>
      </c>
      <c r="E103" s="221" t="s">
        <v>19</v>
      </c>
      <c r="F103" s="222" t="s">
        <v>581</v>
      </c>
      <c r="G103" s="219"/>
      <c r="H103" s="223">
        <v>149.41999999999999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139</v>
      </c>
      <c r="AU103" s="229" t="s">
        <v>81</v>
      </c>
      <c r="AV103" s="13" t="s">
        <v>81</v>
      </c>
      <c r="AW103" s="13" t="s">
        <v>33</v>
      </c>
      <c r="AX103" s="13" t="s">
        <v>79</v>
      </c>
      <c r="AY103" s="229" t="s">
        <v>130</v>
      </c>
    </row>
    <row r="104" s="2" customFormat="1" ht="44.25" customHeight="1">
      <c r="A104" s="39"/>
      <c r="B104" s="40"/>
      <c r="C104" s="205" t="s">
        <v>163</v>
      </c>
      <c r="D104" s="205" t="s">
        <v>132</v>
      </c>
      <c r="E104" s="206" t="s">
        <v>164</v>
      </c>
      <c r="F104" s="207" t="s">
        <v>165</v>
      </c>
      <c r="G104" s="208" t="s">
        <v>148</v>
      </c>
      <c r="H104" s="209">
        <v>149.41999999999999</v>
      </c>
      <c r="I104" s="210"/>
      <c r="J104" s="211">
        <f>ROUND(I104*H104,2)</f>
        <v>0</v>
      </c>
      <c r="K104" s="207" t="s">
        <v>136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81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137</v>
      </c>
      <c r="BM104" s="216" t="s">
        <v>582</v>
      </c>
    </row>
    <row r="105" s="2" customFormat="1" ht="44.25" customHeight="1">
      <c r="A105" s="39"/>
      <c r="B105" s="40"/>
      <c r="C105" s="205" t="s">
        <v>167</v>
      </c>
      <c r="D105" s="205" t="s">
        <v>132</v>
      </c>
      <c r="E105" s="206" t="s">
        <v>168</v>
      </c>
      <c r="F105" s="207" t="s">
        <v>169</v>
      </c>
      <c r="G105" s="208" t="s">
        <v>170</v>
      </c>
      <c r="H105" s="209">
        <v>298.83999999999997</v>
      </c>
      <c r="I105" s="210"/>
      <c r="J105" s="211">
        <f>ROUND(I105*H105,2)</f>
        <v>0</v>
      </c>
      <c r="K105" s="207" t="s">
        <v>136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137</v>
      </c>
      <c r="AT105" s="216" t="s">
        <v>132</v>
      </c>
      <c r="AU105" s="216" t="s">
        <v>81</v>
      </c>
      <c r="AY105" s="18" t="s">
        <v>130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137</v>
      </c>
      <c r="BM105" s="216" t="s">
        <v>583</v>
      </c>
    </row>
    <row r="106" s="13" customFormat="1">
      <c r="A106" s="13"/>
      <c r="B106" s="218"/>
      <c r="C106" s="219"/>
      <c r="D106" s="220" t="s">
        <v>139</v>
      </c>
      <c r="E106" s="221" t="s">
        <v>19</v>
      </c>
      <c r="F106" s="222" t="s">
        <v>584</v>
      </c>
      <c r="G106" s="219"/>
      <c r="H106" s="223">
        <v>298.83999999999997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139</v>
      </c>
      <c r="AU106" s="229" t="s">
        <v>81</v>
      </c>
      <c r="AV106" s="13" t="s">
        <v>81</v>
      </c>
      <c r="AW106" s="13" t="s">
        <v>33</v>
      </c>
      <c r="AX106" s="13" t="s">
        <v>79</v>
      </c>
      <c r="AY106" s="229" t="s">
        <v>130</v>
      </c>
    </row>
    <row r="107" s="2" customFormat="1">
      <c r="A107" s="39"/>
      <c r="B107" s="40"/>
      <c r="C107" s="205" t="s">
        <v>173</v>
      </c>
      <c r="D107" s="205" t="s">
        <v>132</v>
      </c>
      <c r="E107" s="206" t="s">
        <v>174</v>
      </c>
      <c r="F107" s="207" t="s">
        <v>175</v>
      </c>
      <c r="G107" s="208" t="s">
        <v>148</v>
      </c>
      <c r="H107" s="209">
        <v>149.41999999999999</v>
      </c>
      <c r="I107" s="210"/>
      <c r="J107" s="211">
        <f>ROUND(I107*H107,2)</f>
        <v>0</v>
      </c>
      <c r="K107" s="207" t="s">
        <v>136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137</v>
      </c>
      <c r="AT107" s="216" t="s">
        <v>132</v>
      </c>
      <c r="AU107" s="216" t="s">
        <v>81</v>
      </c>
      <c r="AY107" s="18" t="s">
        <v>130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137</v>
      </c>
      <c r="BM107" s="216" t="s">
        <v>585</v>
      </c>
    </row>
    <row r="108" s="2" customFormat="1" ht="44.25" customHeight="1">
      <c r="A108" s="39"/>
      <c r="B108" s="40"/>
      <c r="C108" s="205" t="s">
        <v>177</v>
      </c>
      <c r="D108" s="205" t="s">
        <v>132</v>
      </c>
      <c r="E108" s="206" t="s">
        <v>178</v>
      </c>
      <c r="F108" s="207" t="s">
        <v>179</v>
      </c>
      <c r="G108" s="208" t="s">
        <v>148</v>
      </c>
      <c r="H108" s="209">
        <v>407.80000000000001</v>
      </c>
      <c r="I108" s="210"/>
      <c r="J108" s="211">
        <f>ROUND(I108*H108,2)</f>
        <v>0</v>
      </c>
      <c r="K108" s="207" t="s">
        <v>136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137</v>
      </c>
      <c r="AT108" s="216" t="s">
        <v>132</v>
      </c>
      <c r="AU108" s="216" t="s">
        <v>81</v>
      </c>
      <c r="AY108" s="18" t="s">
        <v>130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137</v>
      </c>
      <c r="BM108" s="216" t="s">
        <v>586</v>
      </c>
    </row>
    <row r="109" s="13" customFormat="1">
      <c r="A109" s="13"/>
      <c r="B109" s="218"/>
      <c r="C109" s="219"/>
      <c r="D109" s="220" t="s">
        <v>139</v>
      </c>
      <c r="E109" s="221" t="s">
        <v>19</v>
      </c>
      <c r="F109" s="222" t="s">
        <v>587</v>
      </c>
      <c r="G109" s="219"/>
      <c r="H109" s="223">
        <v>407.80000000000001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139</v>
      </c>
      <c r="AU109" s="229" t="s">
        <v>81</v>
      </c>
      <c r="AV109" s="13" t="s">
        <v>81</v>
      </c>
      <c r="AW109" s="13" t="s">
        <v>33</v>
      </c>
      <c r="AX109" s="13" t="s">
        <v>79</v>
      </c>
      <c r="AY109" s="229" t="s">
        <v>130</v>
      </c>
    </row>
    <row r="110" s="2" customFormat="1" ht="66.75" customHeight="1">
      <c r="A110" s="39"/>
      <c r="B110" s="40"/>
      <c r="C110" s="205" t="s">
        <v>182</v>
      </c>
      <c r="D110" s="205" t="s">
        <v>132</v>
      </c>
      <c r="E110" s="206" t="s">
        <v>183</v>
      </c>
      <c r="F110" s="207" t="s">
        <v>184</v>
      </c>
      <c r="G110" s="208" t="s">
        <v>148</v>
      </c>
      <c r="H110" s="209">
        <v>99.613</v>
      </c>
      <c r="I110" s="210"/>
      <c r="J110" s="211">
        <f>ROUND(I110*H110,2)</f>
        <v>0</v>
      </c>
      <c r="K110" s="207" t="s">
        <v>136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137</v>
      </c>
      <c r="AT110" s="216" t="s">
        <v>132</v>
      </c>
      <c r="AU110" s="216" t="s">
        <v>81</v>
      </c>
      <c r="AY110" s="18" t="s">
        <v>130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137</v>
      </c>
      <c r="BM110" s="216" t="s">
        <v>588</v>
      </c>
    </row>
    <row r="111" s="14" customFormat="1">
      <c r="A111" s="14"/>
      <c r="B111" s="230"/>
      <c r="C111" s="231"/>
      <c r="D111" s="220" t="s">
        <v>139</v>
      </c>
      <c r="E111" s="232" t="s">
        <v>19</v>
      </c>
      <c r="F111" s="233" t="s">
        <v>150</v>
      </c>
      <c r="G111" s="231"/>
      <c r="H111" s="232" t="s">
        <v>19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139</v>
      </c>
      <c r="AU111" s="239" t="s">
        <v>81</v>
      </c>
      <c r="AV111" s="14" t="s">
        <v>79</v>
      </c>
      <c r="AW111" s="14" t="s">
        <v>33</v>
      </c>
      <c r="AX111" s="14" t="s">
        <v>71</v>
      </c>
      <c r="AY111" s="239" t="s">
        <v>130</v>
      </c>
    </row>
    <row r="112" s="13" customFormat="1">
      <c r="A112" s="13"/>
      <c r="B112" s="218"/>
      <c r="C112" s="219"/>
      <c r="D112" s="220" t="s">
        <v>139</v>
      </c>
      <c r="E112" s="221" t="s">
        <v>19</v>
      </c>
      <c r="F112" s="222" t="s">
        <v>589</v>
      </c>
      <c r="G112" s="219"/>
      <c r="H112" s="223">
        <v>10.287000000000001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139</v>
      </c>
      <c r="AU112" s="229" t="s">
        <v>81</v>
      </c>
      <c r="AV112" s="13" t="s">
        <v>81</v>
      </c>
      <c r="AW112" s="13" t="s">
        <v>33</v>
      </c>
      <c r="AX112" s="13" t="s">
        <v>71</v>
      </c>
      <c r="AY112" s="229" t="s">
        <v>130</v>
      </c>
    </row>
    <row r="113" s="14" customFormat="1">
      <c r="A113" s="14"/>
      <c r="B113" s="230"/>
      <c r="C113" s="231"/>
      <c r="D113" s="220" t="s">
        <v>139</v>
      </c>
      <c r="E113" s="232" t="s">
        <v>19</v>
      </c>
      <c r="F113" s="233" t="s">
        <v>577</v>
      </c>
      <c r="G113" s="231"/>
      <c r="H113" s="232" t="s">
        <v>19</v>
      </c>
      <c r="I113" s="234"/>
      <c r="J113" s="231"/>
      <c r="K113" s="231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139</v>
      </c>
      <c r="AU113" s="239" t="s">
        <v>81</v>
      </c>
      <c r="AV113" s="14" t="s">
        <v>79</v>
      </c>
      <c r="AW113" s="14" t="s">
        <v>33</v>
      </c>
      <c r="AX113" s="14" t="s">
        <v>71</v>
      </c>
      <c r="AY113" s="239" t="s">
        <v>130</v>
      </c>
    </row>
    <row r="114" s="13" customFormat="1">
      <c r="A114" s="13"/>
      <c r="B114" s="218"/>
      <c r="C114" s="219"/>
      <c r="D114" s="220" t="s">
        <v>139</v>
      </c>
      <c r="E114" s="221" t="s">
        <v>19</v>
      </c>
      <c r="F114" s="222" t="s">
        <v>590</v>
      </c>
      <c r="G114" s="219"/>
      <c r="H114" s="223">
        <v>89.325999999999993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139</v>
      </c>
      <c r="AU114" s="229" t="s">
        <v>81</v>
      </c>
      <c r="AV114" s="13" t="s">
        <v>81</v>
      </c>
      <c r="AW114" s="13" t="s">
        <v>4</v>
      </c>
      <c r="AX114" s="13" t="s">
        <v>71</v>
      </c>
      <c r="AY114" s="229" t="s">
        <v>130</v>
      </c>
    </row>
    <row r="115" s="15" customFormat="1">
      <c r="A115" s="15"/>
      <c r="B115" s="240"/>
      <c r="C115" s="241"/>
      <c r="D115" s="220" t="s">
        <v>139</v>
      </c>
      <c r="E115" s="242" t="s">
        <v>19</v>
      </c>
      <c r="F115" s="243" t="s">
        <v>154</v>
      </c>
      <c r="G115" s="241"/>
      <c r="H115" s="244">
        <v>99.613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0" t="s">
        <v>139</v>
      </c>
      <c r="AU115" s="250" t="s">
        <v>81</v>
      </c>
      <c r="AV115" s="15" t="s">
        <v>137</v>
      </c>
      <c r="AW115" s="15" t="s">
        <v>33</v>
      </c>
      <c r="AX115" s="15" t="s">
        <v>79</v>
      </c>
      <c r="AY115" s="250" t="s">
        <v>130</v>
      </c>
    </row>
    <row r="116" s="2" customFormat="1" ht="16.5" customHeight="1">
      <c r="A116" s="39"/>
      <c r="B116" s="40"/>
      <c r="C116" s="251" t="s">
        <v>187</v>
      </c>
      <c r="D116" s="251" t="s">
        <v>188</v>
      </c>
      <c r="E116" s="252" t="s">
        <v>189</v>
      </c>
      <c r="F116" s="253" t="s">
        <v>190</v>
      </c>
      <c r="G116" s="254" t="s">
        <v>170</v>
      </c>
      <c r="H116" s="255">
        <v>199.226</v>
      </c>
      <c r="I116" s="256"/>
      <c r="J116" s="257">
        <f>ROUND(I116*H116,2)</f>
        <v>0</v>
      </c>
      <c r="K116" s="253" t="s">
        <v>136</v>
      </c>
      <c r="L116" s="258"/>
      <c r="M116" s="259" t="s">
        <v>19</v>
      </c>
      <c r="N116" s="260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188</v>
      </c>
      <c r="AU116" s="216" t="s">
        <v>81</v>
      </c>
      <c r="AY116" s="18" t="s">
        <v>130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137</v>
      </c>
      <c r="BM116" s="216" t="s">
        <v>591</v>
      </c>
    </row>
    <row r="117" s="12" customFormat="1" ht="22.8" customHeight="1">
      <c r="A117" s="12"/>
      <c r="B117" s="189"/>
      <c r="C117" s="190"/>
      <c r="D117" s="191" t="s">
        <v>70</v>
      </c>
      <c r="E117" s="203" t="s">
        <v>137</v>
      </c>
      <c r="F117" s="203" t="s">
        <v>193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SUM(P118:P125)</f>
        <v>0</v>
      </c>
      <c r="Q117" s="197"/>
      <c r="R117" s="198">
        <f>SUM(R118:R125)</f>
        <v>0.0063899999999999998</v>
      </c>
      <c r="S117" s="197"/>
      <c r="T117" s="199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70</v>
      </c>
      <c r="AU117" s="201" t="s">
        <v>79</v>
      </c>
      <c r="AY117" s="200" t="s">
        <v>130</v>
      </c>
      <c r="BK117" s="202">
        <f>SUM(BK118:BK125)</f>
        <v>0</v>
      </c>
    </row>
    <row r="118" s="2" customFormat="1" ht="33" customHeight="1">
      <c r="A118" s="39"/>
      <c r="B118" s="40"/>
      <c r="C118" s="205" t="s">
        <v>194</v>
      </c>
      <c r="D118" s="205" t="s">
        <v>132</v>
      </c>
      <c r="E118" s="206" t="s">
        <v>195</v>
      </c>
      <c r="F118" s="207" t="s">
        <v>196</v>
      </c>
      <c r="G118" s="208" t="s">
        <v>148</v>
      </c>
      <c r="H118" s="209">
        <v>49.807000000000002</v>
      </c>
      <c r="I118" s="210"/>
      <c r="J118" s="211">
        <f>ROUND(I118*H118,2)</f>
        <v>0</v>
      </c>
      <c r="K118" s="207" t="s">
        <v>136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137</v>
      </c>
      <c r="AT118" s="216" t="s">
        <v>132</v>
      </c>
      <c r="AU118" s="216" t="s">
        <v>81</v>
      </c>
      <c r="AY118" s="18" t="s">
        <v>130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137</v>
      </c>
      <c r="BM118" s="216" t="s">
        <v>592</v>
      </c>
    </row>
    <row r="119" s="14" customFormat="1">
      <c r="A119" s="14"/>
      <c r="B119" s="230"/>
      <c r="C119" s="231"/>
      <c r="D119" s="220" t="s">
        <v>139</v>
      </c>
      <c r="E119" s="232" t="s">
        <v>19</v>
      </c>
      <c r="F119" s="233" t="s">
        <v>150</v>
      </c>
      <c r="G119" s="231"/>
      <c r="H119" s="232" t="s">
        <v>19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139</v>
      </c>
      <c r="AU119" s="239" t="s">
        <v>81</v>
      </c>
      <c r="AV119" s="14" t="s">
        <v>79</v>
      </c>
      <c r="AW119" s="14" t="s">
        <v>33</v>
      </c>
      <c r="AX119" s="14" t="s">
        <v>71</v>
      </c>
      <c r="AY119" s="239" t="s">
        <v>130</v>
      </c>
    </row>
    <row r="120" s="13" customFormat="1">
      <c r="A120" s="13"/>
      <c r="B120" s="218"/>
      <c r="C120" s="219"/>
      <c r="D120" s="220" t="s">
        <v>139</v>
      </c>
      <c r="E120" s="221" t="s">
        <v>19</v>
      </c>
      <c r="F120" s="222" t="s">
        <v>593</v>
      </c>
      <c r="G120" s="219"/>
      <c r="H120" s="223">
        <v>5.1440000000000001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139</v>
      </c>
      <c r="AU120" s="229" t="s">
        <v>81</v>
      </c>
      <c r="AV120" s="13" t="s">
        <v>81</v>
      </c>
      <c r="AW120" s="13" t="s">
        <v>33</v>
      </c>
      <c r="AX120" s="13" t="s">
        <v>71</v>
      </c>
      <c r="AY120" s="229" t="s">
        <v>130</v>
      </c>
    </row>
    <row r="121" s="14" customFormat="1">
      <c r="A121" s="14"/>
      <c r="B121" s="230"/>
      <c r="C121" s="231"/>
      <c r="D121" s="220" t="s">
        <v>139</v>
      </c>
      <c r="E121" s="232" t="s">
        <v>19</v>
      </c>
      <c r="F121" s="233" t="s">
        <v>594</v>
      </c>
      <c r="G121" s="231"/>
      <c r="H121" s="232" t="s">
        <v>19</v>
      </c>
      <c r="I121" s="234"/>
      <c r="J121" s="231"/>
      <c r="K121" s="231"/>
      <c r="L121" s="235"/>
      <c r="M121" s="236"/>
      <c r="N121" s="237"/>
      <c r="O121" s="237"/>
      <c r="P121" s="237"/>
      <c r="Q121" s="237"/>
      <c r="R121" s="237"/>
      <c r="S121" s="237"/>
      <c r="T121" s="23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9" t="s">
        <v>139</v>
      </c>
      <c r="AU121" s="239" t="s">
        <v>81</v>
      </c>
      <c r="AV121" s="14" t="s">
        <v>79</v>
      </c>
      <c r="AW121" s="14" t="s">
        <v>33</v>
      </c>
      <c r="AX121" s="14" t="s">
        <v>71</v>
      </c>
      <c r="AY121" s="239" t="s">
        <v>130</v>
      </c>
    </row>
    <row r="122" s="13" customFormat="1">
      <c r="A122" s="13"/>
      <c r="B122" s="218"/>
      <c r="C122" s="219"/>
      <c r="D122" s="220" t="s">
        <v>139</v>
      </c>
      <c r="E122" s="221" t="s">
        <v>19</v>
      </c>
      <c r="F122" s="222" t="s">
        <v>595</v>
      </c>
      <c r="G122" s="219"/>
      <c r="H122" s="223">
        <v>44.662999999999997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139</v>
      </c>
      <c r="AU122" s="229" t="s">
        <v>81</v>
      </c>
      <c r="AV122" s="13" t="s">
        <v>81</v>
      </c>
      <c r="AW122" s="13" t="s">
        <v>33</v>
      </c>
      <c r="AX122" s="13" t="s">
        <v>71</v>
      </c>
      <c r="AY122" s="229" t="s">
        <v>130</v>
      </c>
    </row>
    <row r="123" s="15" customFormat="1">
      <c r="A123" s="15"/>
      <c r="B123" s="240"/>
      <c r="C123" s="241"/>
      <c r="D123" s="220" t="s">
        <v>139</v>
      </c>
      <c r="E123" s="242" t="s">
        <v>19</v>
      </c>
      <c r="F123" s="243" t="s">
        <v>154</v>
      </c>
      <c r="G123" s="241"/>
      <c r="H123" s="244">
        <v>49.806999999999995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0" t="s">
        <v>139</v>
      </c>
      <c r="AU123" s="250" t="s">
        <v>81</v>
      </c>
      <c r="AV123" s="15" t="s">
        <v>137</v>
      </c>
      <c r="AW123" s="15" t="s">
        <v>33</v>
      </c>
      <c r="AX123" s="15" t="s">
        <v>79</v>
      </c>
      <c r="AY123" s="250" t="s">
        <v>130</v>
      </c>
    </row>
    <row r="124" s="2" customFormat="1" ht="33" customHeight="1">
      <c r="A124" s="39"/>
      <c r="B124" s="40"/>
      <c r="C124" s="205" t="s">
        <v>199</v>
      </c>
      <c r="D124" s="205" t="s">
        <v>132</v>
      </c>
      <c r="E124" s="206" t="s">
        <v>200</v>
      </c>
      <c r="F124" s="207" t="s">
        <v>201</v>
      </c>
      <c r="G124" s="208" t="s">
        <v>148</v>
      </c>
      <c r="H124" s="209">
        <v>0.5</v>
      </c>
      <c r="I124" s="210"/>
      <c r="J124" s="211">
        <f>ROUND(I124*H124,2)</f>
        <v>0</v>
      </c>
      <c r="K124" s="207" t="s">
        <v>136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137</v>
      </c>
      <c r="AT124" s="216" t="s">
        <v>132</v>
      </c>
      <c r="AU124" s="216" t="s">
        <v>81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137</v>
      </c>
      <c r="BM124" s="216" t="s">
        <v>596</v>
      </c>
    </row>
    <row r="125" s="2" customFormat="1">
      <c r="A125" s="39"/>
      <c r="B125" s="40"/>
      <c r="C125" s="205" t="s">
        <v>203</v>
      </c>
      <c r="D125" s="205" t="s">
        <v>132</v>
      </c>
      <c r="E125" s="206" t="s">
        <v>204</v>
      </c>
      <c r="F125" s="207" t="s">
        <v>205</v>
      </c>
      <c r="G125" s="208" t="s">
        <v>135</v>
      </c>
      <c r="H125" s="209">
        <v>1</v>
      </c>
      <c r="I125" s="210"/>
      <c r="J125" s="211">
        <f>ROUND(I125*H125,2)</f>
        <v>0</v>
      </c>
      <c r="K125" s="207" t="s">
        <v>136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0.0063899999999999998</v>
      </c>
      <c r="R125" s="214">
        <f>Q125*H125</f>
        <v>0.0063899999999999998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137</v>
      </c>
      <c r="AT125" s="216" t="s">
        <v>132</v>
      </c>
      <c r="AU125" s="216" t="s">
        <v>81</v>
      </c>
      <c r="AY125" s="18" t="s">
        <v>130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137</v>
      </c>
      <c r="BM125" s="216" t="s">
        <v>597</v>
      </c>
    </row>
    <row r="126" s="12" customFormat="1" ht="22.8" customHeight="1">
      <c r="A126" s="12"/>
      <c r="B126" s="189"/>
      <c r="C126" s="190"/>
      <c r="D126" s="191" t="s">
        <v>70</v>
      </c>
      <c r="E126" s="203" t="s">
        <v>158</v>
      </c>
      <c r="F126" s="203" t="s">
        <v>207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SUM(P127:P130)</f>
        <v>0</v>
      </c>
      <c r="Q126" s="197"/>
      <c r="R126" s="198">
        <f>SUM(R127:R130)</f>
        <v>48.004171200000002</v>
      </c>
      <c r="S126" s="197"/>
      <c r="T126" s="199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79</v>
      </c>
      <c r="AT126" s="201" t="s">
        <v>70</v>
      </c>
      <c r="AU126" s="201" t="s">
        <v>79</v>
      </c>
      <c r="AY126" s="200" t="s">
        <v>130</v>
      </c>
      <c r="BK126" s="202">
        <f>SUM(BK127:BK130)</f>
        <v>0</v>
      </c>
    </row>
    <row r="127" s="2" customFormat="1">
      <c r="A127" s="39"/>
      <c r="B127" s="40"/>
      <c r="C127" s="205" t="s">
        <v>8</v>
      </c>
      <c r="D127" s="205" t="s">
        <v>132</v>
      </c>
      <c r="E127" s="206" t="s">
        <v>208</v>
      </c>
      <c r="F127" s="207" t="s">
        <v>209</v>
      </c>
      <c r="G127" s="208" t="s">
        <v>135</v>
      </c>
      <c r="H127" s="209">
        <v>34.289999999999999</v>
      </c>
      <c r="I127" s="210"/>
      <c r="J127" s="211">
        <f>ROUND(I127*H127,2)</f>
        <v>0</v>
      </c>
      <c r="K127" s="207" t="s">
        <v>136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0.46000000000000002</v>
      </c>
      <c r="R127" s="214">
        <f>Q127*H127</f>
        <v>15.773400000000001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137</v>
      </c>
      <c r="AT127" s="216" t="s">
        <v>132</v>
      </c>
      <c r="AU127" s="216" t="s">
        <v>81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137</v>
      </c>
      <c r="BM127" s="216" t="s">
        <v>598</v>
      </c>
    </row>
    <row r="128" s="2" customFormat="1" ht="44.25" customHeight="1">
      <c r="A128" s="39"/>
      <c r="B128" s="40"/>
      <c r="C128" s="205" t="s">
        <v>211</v>
      </c>
      <c r="D128" s="205" t="s">
        <v>132</v>
      </c>
      <c r="E128" s="206" t="s">
        <v>212</v>
      </c>
      <c r="F128" s="207" t="s">
        <v>213</v>
      </c>
      <c r="G128" s="208" t="s">
        <v>135</v>
      </c>
      <c r="H128" s="209">
        <v>34.289999999999999</v>
      </c>
      <c r="I128" s="210"/>
      <c r="J128" s="211">
        <f>ROUND(I128*H128,2)</f>
        <v>0</v>
      </c>
      <c r="K128" s="207" t="s">
        <v>136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0.38</v>
      </c>
      <c r="R128" s="214">
        <f>Q128*H128</f>
        <v>13.030200000000001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137</v>
      </c>
      <c r="AT128" s="216" t="s">
        <v>132</v>
      </c>
      <c r="AU128" s="216" t="s">
        <v>81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137</v>
      </c>
      <c r="BM128" s="216" t="s">
        <v>599</v>
      </c>
    </row>
    <row r="129" s="2" customFormat="1" ht="44.25" customHeight="1">
      <c r="A129" s="39"/>
      <c r="B129" s="40"/>
      <c r="C129" s="205" t="s">
        <v>215</v>
      </c>
      <c r="D129" s="205" t="s">
        <v>132</v>
      </c>
      <c r="E129" s="206" t="s">
        <v>216</v>
      </c>
      <c r="F129" s="207" t="s">
        <v>217</v>
      </c>
      <c r="G129" s="208" t="s">
        <v>135</v>
      </c>
      <c r="H129" s="209">
        <v>45.719999999999999</v>
      </c>
      <c r="I129" s="210"/>
      <c r="J129" s="211">
        <f>ROUND(I129*H129,2)</f>
        <v>0</v>
      </c>
      <c r="K129" s="207" t="s">
        <v>136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0.26375999999999999</v>
      </c>
      <c r="R129" s="214">
        <f>Q129*H129</f>
        <v>12.0591072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137</v>
      </c>
      <c r="AT129" s="216" t="s">
        <v>132</v>
      </c>
      <c r="AU129" s="216" t="s">
        <v>81</v>
      </c>
      <c r="AY129" s="18" t="s">
        <v>130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137</v>
      </c>
      <c r="BM129" s="216" t="s">
        <v>600</v>
      </c>
    </row>
    <row r="130" s="2" customFormat="1">
      <c r="A130" s="39"/>
      <c r="B130" s="40"/>
      <c r="C130" s="205" t="s">
        <v>219</v>
      </c>
      <c r="D130" s="205" t="s">
        <v>132</v>
      </c>
      <c r="E130" s="206" t="s">
        <v>220</v>
      </c>
      <c r="F130" s="207" t="s">
        <v>221</v>
      </c>
      <c r="G130" s="208" t="s">
        <v>135</v>
      </c>
      <c r="H130" s="209">
        <v>45.719999999999999</v>
      </c>
      <c r="I130" s="210"/>
      <c r="J130" s="211">
        <f>ROUND(I130*H130,2)</f>
        <v>0</v>
      </c>
      <c r="K130" s="207" t="s">
        <v>136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0.15620000000000001</v>
      </c>
      <c r="R130" s="214">
        <f>Q130*H130</f>
        <v>7.141464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137</v>
      </c>
      <c r="AT130" s="216" t="s">
        <v>132</v>
      </c>
      <c r="AU130" s="216" t="s">
        <v>81</v>
      </c>
      <c r="AY130" s="18" t="s">
        <v>130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137</v>
      </c>
      <c r="BM130" s="216" t="s">
        <v>601</v>
      </c>
    </row>
    <row r="131" s="12" customFormat="1" ht="22.8" customHeight="1">
      <c r="A131" s="12"/>
      <c r="B131" s="189"/>
      <c r="C131" s="190"/>
      <c r="D131" s="191" t="s">
        <v>70</v>
      </c>
      <c r="E131" s="203" t="s">
        <v>173</v>
      </c>
      <c r="F131" s="203" t="s">
        <v>223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SUM(P132:P180)</f>
        <v>0</v>
      </c>
      <c r="Q131" s="197"/>
      <c r="R131" s="198">
        <f>SUM(R132:R180)</f>
        <v>4.8333373600000007</v>
      </c>
      <c r="S131" s="197"/>
      <c r="T131" s="199">
        <f>SUM(T132:T180)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79</v>
      </c>
      <c r="AT131" s="201" t="s">
        <v>70</v>
      </c>
      <c r="AU131" s="201" t="s">
        <v>79</v>
      </c>
      <c r="AY131" s="200" t="s">
        <v>130</v>
      </c>
      <c r="BK131" s="202">
        <f>SUM(BK132:BK180)</f>
        <v>0</v>
      </c>
    </row>
    <row r="132" s="2" customFormat="1">
      <c r="A132" s="39"/>
      <c r="B132" s="40"/>
      <c r="C132" s="205" t="s">
        <v>224</v>
      </c>
      <c r="D132" s="205" t="s">
        <v>132</v>
      </c>
      <c r="E132" s="206" t="s">
        <v>225</v>
      </c>
      <c r="F132" s="207" t="s">
        <v>226</v>
      </c>
      <c r="G132" s="208" t="s">
        <v>227</v>
      </c>
      <c r="H132" s="209">
        <v>9</v>
      </c>
      <c r="I132" s="210"/>
      <c r="J132" s="211">
        <f>ROUND(I132*H132,2)</f>
        <v>0</v>
      </c>
      <c r="K132" s="207" t="s">
        <v>136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137</v>
      </c>
      <c r="AT132" s="216" t="s">
        <v>132</v>
      </c>
      <c r="AU132" s="216" t="s">
        <v>81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137</v>
      </c>
      <c r="BM132" s="216" t="s">
        <v>602</v>
      </c>
    </row>
    <row r="133" s="2" customFormat="1">
      <c r="A133" s="39"/>
      <c r="B133" s="40"/>
      <c r="C133" s="251" t="s">
        <v>229</v>
      </c>
      <c r="D133" s="251" t="s">
        <v>188</v>
      </c>
      <c r="E133" s="252" t="s">
        <v>230</v>
      </c>
      <c r="F133" s="253" t="s">
        <v>231</v>
      </c>
      <c r="G133" s="254" t="s">
        <v>227</v>
      </c>
      <c r="H133" s="255">
        <v>4</v>
      </c>
      <c r="I133" s="256"/>
      <c r="J133" s="257">
        <f>ROUND(I133*H133,2)</f>
        <v>0</v>
      </c>
      <c r="K133" s="253" t="s">
        <v>136</v>
      </c>
      <c r="L133" s="258"/>
      <c r="M133" s="259" t="s">
        <v>19</v>
      </c>
      <c r="N133" s="260" t="s">
        <v>42</v>
      </c>
      <c r="O133" s="85"/>
      <c r="P133" s="214">
        <f>O133*H133</f>
        <v>0</v>
      </c>
      <c r="Q133" s="214">
        <v>0.012200000000000001</v>
      </c>
      <c r="R133" s="214">
        <f>Q133*H133</f>
        <v>0.048800000000000003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188</v>
      </c>
      <c r="AU133" s="216" t="s">
        <v>81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137</v>
      </c>
      <c r="BM133" s="216" t="s">
        <v>603</v>
      </c>
    </row>
    <row r="134" s="2" customFormat="1">
      <c r="A134" s="39"/>
      <c r="B134" s="40"/>
      <c r="C134" s="251" t="s">
        <v>7</v>
      </c>
      <c r="D134" s="251" t="s">
        <v>188</v>
      </c>
      <c r="E134" s="252" t="s">
        <v>233</v>
      </c>
      <c r="F134" s="253" t="s">
        <v>234</v>
      </c>
      <c r="G134" s="254" t="s">
        <v>227</v>
      </c>
      <c r="H134" s="255">
        <v>4</v>
      </c>
      <c r="I134" s="256"/>
      <c r="J134" s="257">
        <f>ROUND(I134*H134,2)</f>
        <v>0</v>
      </c>
      <c r="K134" s="253" t="s">
        <v>136</v>
      </c>
      <c r="L134" s="258"/>
      <c r="M134" s="259" t="s">
        <v>19</v>
      </c>
      <c r="N134" s="260" t="s">
        <v>42</v>
      </c>
      <c r="O134" s="85"/>
      <c r="P134" s="214">
        <f>O134*H134</f>
        <v>0</v>
      </c>
      <c r="Q134" s="214">
        <v>0.0080000000000000002</v>
      </c>
      <c r="R134" s="214">
        <f>Q134*H134</f>
        <v>0.032000000000000001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188</v>
      </c>
      <c r="AU134" s="216" t="s">
        <v>81</v>
      </c>
      <c r="AY134" s="18" t="s">
        <v>130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137</v>
      </c>
      <c r="BM134" s="216" t="s">
        <v>604</v>
      </c>
    </row>
    <row r="135" s="2" customFormat="1">
      <c r="A135" s="39"/>
      <c r="B135" s="40"/>
      <c r="C135" s="251" t="s">
        <v>236</v>
      </c>
      <c r="D135" s="251" t="s">
        <v>188</v>
      </c>
      <c r="E135" s="252" t="s">
        <v>455</v>
      </c>
      <c r="F135" s="253" t="s">
        <v>456</v>
      </c>
      <c r="G135" s="254" t="s">
        <v>227</v>
      </c>
      <c r="H135" s="255">
        <v>1</v>
      </c>
      <c r="I135" s="256"/>
      <c r="J135" s="257">
        <f>ROUND(I135*H135,2)</f>
        <v>0</v>
      </c>
      <c r="K135" s="253" t="s">
        <v>136</v>
      </c>
      <c r="L135" s="258"/>
      <c r="M135" s="259" t="s">
        <v>19</v>
      </c>
      <c r="N135" s="260" t="s">
        <v>42</v>
      </c>
      <c r="O135" s="85"/>
      <c r="P135" s="214">
        <f>O135*H135</f>
        <v>0</v>
      </c>
      <c r="Q135" s="214">
        <v>0.0060000000000000001</v>
      </c>
      <c r="R135" s="214">
        <f>Q135*H135</f>
        <v>0.0060000000000000001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188</v>
      </c>
      <c r="AU135" s="216" t="s">
        <v>81</v>
      </c>
      <c r="AY135" s="18" t="s">
        <v>130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137</v>
      </c>
      <c r="BM135" s="216" t="s">
        <v>605</v>
      </c>
    </row>
    <row r="136" s="2" customFormat="1">
      <c r="A136" s="39"/>
      <c r="B136" s="40"/>
      <c r="C136" s="205" t="s">
        <v>240</v>
      </c>
      <c r="D136" s="205" t="s">
        <v>132</v>
      </c>
      <c r="E136" s="206" t="s">
        <v>241</v>
      </c>
      <c r="F136" s="207" t="s">
        <v>242</v>
      </c>
      <c r="G136" s="208" t="s">
        <v>227</v>
      </c>
      <c r="H136" s="209">
        <v>7</v>
      </c>
      <c r="I136" s="210"/>
      <c r="J136" s="211">
        <f>ROUND(I136*H136,2)</f>
        <v>0</v>
      </c>
      <c r="K136" s="207" t="s">
        <v>136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137</v>
      </c>
      <c r="AT136" s="216" t="s">
        <v>132</v>
      </c>
      <c r="AU136" s="216" t="s">
        <v>81</v>
      </c>
      <c r="AY136" s="18" t="s">
        <v>130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137</v>
      </c>
      <c r="BM136" s="216" t="s">
        <v>606</v>
      </c>
    </row>
    <row r="137" s="2" customFormat="1">
      <c r="A137" s="39"/>
      <c r="B137" s="40"/>
      <c r="C137" s="251" t="s">
        <v>244</v>
      </c>
      <c r="D137" s="251" t="s">
        <v>188</v>
      </c>
      <c r="E137" s="252" t="s">
        <v>245</v>
      </c>
      <c r="F137" s="253" t="s">
        <v>246</v>
      </c>
      <c r="G137" s="254" t="s">
        <v>227</v>
      </c>
      <c r="H137" s="255">
        <v>6</v>
      </c>
      <c r="I137" s="256"/>
      <c r="J137" s="257">
        <f>ROUND(I137*H137,2)</f>
        <v>0</v>
      </c>
      <c r="K137" s="253" t="s">
        <v>136</v>
      </c>
      <c r="L137" s="258"/>
      <c r="M137" s="259" t="s">
        <v>19</v>
      </c>
      <c r="N137" s="260" t="s">
        <v>42</v>
      </c>
      <c r="O137" s="85"/>
      <c r="P137" s="214">
        <f>O137*H137</f>
        <v>0</v>
      </c>
      <c r="Q137" s="214">
        <v>0.0149</v>
      </c>
      <c r="R137" s="214">
        <f>Q137*H137</f>
        <v>0.089400000000000007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188</v>
      </c>
      <c r="AU137" s="216" t="s">
        <v>81</v>
      </c>
      <c r="AY137" s="18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137</v>
      </c>
      <c r="BM137" s="216" t="s">
        <v>607</v>
      </c>
    </row>
    <row r="138" s="2" customFormat="1" ht="33" customHeight="1">
      <c r="A138" s="39"/>
      <c r="B138" s="40"/>
      <c r="C138" s="251" t="s">
        <v>248</v>
      </c>
      <c r="D138" s="251" t="s">
        <v>188</v>
      </c>
      <c r="E138" s="252" t="s">
        <v>608</v>
      </c>
      <c r="F138" s="253" t="s">
        <v>609</v>
      </c>
      <c r="G138" s="254" t="s">
        <v>227</v>
      </c>
      <c r="H138" s="255">
        <v>1</v>
      </c>
      <c r="I138" s="256"/>
      <c r="J138" s="257">
        <f>ROUND(I138*H138,2)</f>
        <v>0</v>
      </c>
      <c r="K138" s="253" t="s">
        <v>136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0.014</v>
      </c>
      <c r="R138" s="214">
        <f>Q138*H138</f>
        <v>0.014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188</v>
      </c>
      <c r="AU138" s="216" t="s">
        <v>81</v>
      </c>
      <c r="AY138" s="18" t="s">
        <v>130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137</v>
      </c>
      <c r="BM138" s="216" t="s">
        <v>610</v>
      </c>
    </row>
    <row r="139" s="2" customFormat="1">
      <c r="A139" s="39"/>
      <c r="B139" s="40"/>
      <c r="C139" s="205" t="s">
        <v>253</v>
      </c>
      <c r="D139" s="205" t="s">
        <v>132</v>
      </c>
      <c r="E139" s="206" t="s">
        <v>249</v>
      </c>
      <c r="F139" s="207" t="s">
        <v>250</v>
      </c>
      <c r="G139" s="208" t="s">
        <v>251</v>
      </c>
      <c r="H139" s="209">
        <v>38.100000000000001</v>
      </c>
      <c r="I139" s="210"/>
      <c r="J139" s="211">
        <f>ROUND(I139*H139,2)</f>
        <v>0</v>
      </c>
      <c r="K139" s="207" t="s">
        <v>136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137</v>
      </c>
      <c r="AT139" s="216" t="s">
        <v>132</v>
      </c>
      <c r="AU139" s="216" t="s">
        <v>81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137</v>
      </c>
      <c r="BM139" s="216" t="s">
        <v>611</v>
      </c>
    </row>
    <row r="140" s="2" customFormat="1">
      <c r="A140" s="39"/>
      <c r="B140" s="40"/>
      <c r="C140" s="251" t="s">
        <v>258</v>
      </c>
      <c r="D140" s="251" t="s">
        <v>188</v>
      </c>
      <c r="E140" s="252" t="s">
        <v>254</v>
      </c>
      <c r="F140" s="253" t="s">
        <v>255</v>
      </c>
      <c r="G140" s="254" t="s">
        <v>251</v>
      </c>
      <c r="H140" s="255">
        <v>38.671999999999997</v>
      </c>
      <c r="I140" s="256"/>
      <c r="J140" s="257">
        <f>ROUND(I140*H140,2)</f>
        <v>0</v>
      </c>
      <c r="K140" s="253" t="s">
        <v>136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0.00027999999999999998</v>
      </c>
      <c r="R140" s="214">
        <f>Q140*H140</f>
        <v>0.010828159999999998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188</v>
      </c>
      <c r="AU140" s="216" t="s">
        <v>81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137</v>
      </c>
      <c r="BM140" s="216" t="s">
        <v>612</v>
      </c>
    </row>
    <row r="141" s="13" customFormat="1">
      <c r="A141" s="13"/>
      <c r="B141" s="218"/>
      <c r="C141" s="219"/>
      <c r="D141" s="220" t="s">
        <v>139</v>
      </c>
      <c r="E141" s="219"/>
      <c r="F141" s="222" t="s">
        <v>613</v>
      </c>
      <c r="G141" s="219"/>
      <c r="H141" s="223">
        <v>38.671999999999997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139</v>
      </c>
      <c r="AU141" s="229" t="s">
        <v>81</v>
      </c>
      <c r="AV141" s="13" t="s">
        <v>81</v>
      </c>
      <c r="AW141" s="13" t="s">
        <v>4</v>
      </c>
      <c r="AX141" s="13" t="s">
        <v>79</v>
      </c>
      <c r="AY141" s="229" t="s">
        <v>130</v>
      </c>
    </row>
    <row r="142" s="2" customFormat="1">
      <c r="A142" s="39"/>
      <c r="B142" s="40"/>
      <c r="C142" s="205" t="s">
        <v>262</v>
      </c>
      <c r="D142" s="205" t="s">
        <v>132</v>
      </c>
      <c r="E142" s="206" t="s">
        <v>268</v>
      </c>
      <c r="F142" s="207" t="s">
        <v>269</v>
      </c>
      <c r="G142" s="208" t="s">
        <v>251</v>
      </c>
      <c r="H142" s="209">
        <v>489.30000000000001</v>
      </c>
      <c r="I142" s="210"/>
      <c r="J142" s="211">
        <f>ROUND(I142*H142,2)</f>
        <v>0</v>
      </c>
      <c r="K142" s="207" t="s">
        <v>136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137</v>
      </c>
      <c r="AT142" s="216" t="s">
        <v>132</v>
      </c>
      <c r="AU142" s="216" t="s">
        <v>81</v>
      </c>
      <c r="AY142" s="18" t="s">
        <v>130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137</v>
      </c>
      <c r="BM142" s="216" t="s">
        <v>614</v>
      </c>
    </row>
    <row r="143" s="2" customFormat="1" ht="21.75" customHeight="1">
      <c r="A143" s="39"/>
      <c r="B143" s="40"/>
      <c r="C143" s="251" t="s">
        <v>267</v>
      </c>
      <c r="D143" s="251" t="s">
        <v>188</v>
      </c>
      <c r="E143" s="252" t="s">
        <v>272</v>
      </c>
      <c r="F143" s="253" t="s">
        <v>273</v>
      </c>
      <c r="G143" s="254" t="s">
        <v>251</v>
      </c>
      <c r="H143" s="255">
        <v>496.63999999999999</v>
      </c>
      <c r="I143" s="256"/>
      <c r="J143" s="257">
        <f>ROUND(I143*H143,2)</f>
        <v>0</v>
      </c>
      <c r="K143" s="253" t="s">
        <v>136</v>
      </c>
      <c r="L143" s="258"/>
      <c r="M143" s="259" t="s">
        <v>19</v>
      </c>
      <c r="N143" s="260" t="s">
        <v>42</v>
      </c>
      <c r="O143" s="85"/>
      <c r="P143" s="214">
        <f>O143*H143</f>
        <v>0</v>
      </c>
      <c r="Q143" s="214">
        <v>0.00018000000000000001</v>
      </c>
      <c r="R143" s="214">
        <f>Q143*H143</f>
        <v>0.089395200000000008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188</v>
      </c>
      <c r="AU143" s="216" t="s">
        <v>81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137</v>
      </c>
      <c r="BM143" s="216" t="s">
        <v>615</v>
      </c>
    </row>
    <row r="144" s="13" customFormat="1">
      <c r="A144" s="13"/>
      <c r="B144" s="218"/>
      <c r="C144" s="219"/>
      <c r="D144" s="220" t="s">
        <v>139</v>
      </c>
      <c r="E144" s="219"/>
      <c r="F144" s="222" t="s">
        <v>616</v>
      </c>
      <c r="G144" s="219"/>
      <c r="H144" s="223">
        <v>496.63999999999999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139</v>
      </c>
      <c r="AU144" s="229" t="s">
        <v>81</v>
      </c>
      <c r="AV144" s="13" t="s">
        <v>81</v>
      </c>
      <c r="AW144" s="13" t="s">
        <v>4</v>
      </c>
      <c r="AX144" s="13" t="s">
        <v>79</v>
      </c>
      <c r="AY144" s="229" t="s">
        <v>130</v>
      </c>
    </row>
    <row r="145" s="2" customFormat="1">
      <c r="A145" s="39"/>
      <c r="B145" s="40"/>
      <c r="C145" s="205" t="s">
        <v>271</v>
      </c>
      <c r="D145" s="205" t="s">
        <v>132</v>
      </c>
      <c r="E145" s="206" t="s">
        <v>277</v>
      </c>
      <c r="F145" s="207" t="s">
        <v>278</v>
      </c>
      <c r="G145" s="208" t="s">
        <v>227</v>
      </c>
      <c r="H145" s="209">
        <v>3</v>
      </c>
      <c r="I145" s="210"/>
      <c r="J145" s="211">
        <f>ROUND(I145*H145,2)</f>
        <v>0</v>
      </c>
      <c r="K145" s="207" t="s">
        <v>136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137</v>
      </c>
      <c r="AT145" s="216" t="s">
        <v>132</v>
      </c>
      <c r="AU145" s="216" t="s">
        <v>81</v>
      </c>
      <c r="AY145" s="18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137</v>
      </c>
      <c r="BM145" s="216" t="s">
        <v>617</v>
      </c>
    </row>
    <row r="146" s="2" customFormat="1" ht="16.5" customHeight="1">
      <c r="A146" s="39"/>
      <c r="B146" s="40"/>
      <c r="C146" s="251" t="s">
        <v>276</v>
      </c>
      <c r="D146" s="251" t="s">
        <v>188</v>
      </c>
      <c r="E146" s="252" t="s">
        <v>281</v>
      </c>
      <c r="F146" s="253" t="s">
        <v>282</v>
      </c>
      <c r="G146" s="254" t="s">
        <v>227</v>
      </c>
      <c r="H146" s="255">
        <v>3</v>
      </c>
      <c r="I146" s="256"/>
      <c r="J146" s="257">
        <f>ROUND(I146*H146,2)</f>
        <v>0</v>
      </c>
      <c r="K146" s="253" t="s">
        <v>19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188</v>
      </c>
      <c r="AU146" s="216" t="s">
        <v>81</v>
      </c>
      <c r="AY146" s="18" t="s">
        <v>130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137</v>
      </c>
      <c r="BM146" s="216" t="s">
        <v>618</v>
      </c>
    </row>
    <row r="147" s="2" customFormat="1" ht="44.25" customHeight="1">
      <c r="A147" s="39"/>
      <c r="B147" s="40"/>
      <c r="C147" s="205" t="s">
        <v>280</v>
      </c>
      <c r="D147" s="205" t="s">
        <v>132</v>
      </c>
      <c r="E147" s="206" t="s">
        <v>285</v>
      </c>
      <c r="F147" s="207" t="s">
        <v>286</v>
      </c>
      <c r="G147" s="208" t="s">
        <v>227</v>
      </c>
      <c r="H147" s="209">
        <v>13</v>
      </c>
      <c r="I147" s="210"/>
      <c r="J147" s="211">
        <f>ROUND(I147*H147,2)</f>
        <v>0</v>
      </c>
      <c r="K147" s="207" t="s">
        <v>136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137</v>
      </c>
      <c r="AT147" s="216" t="s">
        <v>132</v>
      </c>
      <c r="AU147" s="216" t="s">
        <v>81</v>
      </c>
      <c r="AY147" s="18" t="s">
        <v>130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137</v>
      </c>
      <c r="BM147" s="216" t="s">
        <v>619</v>
      </c>
    </row>
    <row r="148" s="2" customFormat="1" ht="16.5" customHeight="1">
      <c r="A148" s="39"/>
      <c r="B148" s="40"/>
      <c r="C148" s="251" t="s">
        <v>284</v>
      </c>
      <c r="D148" s="251" t="s">
        <v>188</v>
      </c>
      <c r="E148" s="252" t="s">
        <v>289</v>
      </c>
      <c r="F148" s="253" t="s">
        <v>290</v>
      </c>
      <c r="G148" s="254" t="s">
        <v>227</v>
      </c>
      <c r="H148" s="255">
        <v>10</v>
      </c>
      <c r="I148" s="256"/>
      <c r="J148" s="257">
        <f>ROUND(I148*H148,2)</f>
        <v>0</v>
      </c>
      <c r="K148" s="253" t="s">
        <v>136</v>
      </c>
      <c r="L148" s="258"/>
      <c r="M148" s="259" t="s">
        <v>19</v>
      </c>
      <c r="N148" s="260" t="s">
        <v>42</v>
      </c>
      <c r="O148" s="85"/>
      <c r="P148" s="214">
        <f>O148*H148</f>
        <v>0</v>
      </c>
      <c r="Q148" s="214">
        <v>0.00038999999999999999</v>
      </c>
      <c r="R148" s="214">
        <f>Q148*H148</f>
        <v>0.0038999999999999998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188</v>
      </c>
      <c r="AU148" s="216" t="s">
        <v>81</v>
      </c>
      <c r="AY148" s="18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137</v>
      </c>
      <c r="BM148" s="216" t="s">
        <v>620</v>
      </c>
    </row>
    <row r="149" s="2" customFormat="1" ht="16.5" customHeight="1">
      <c r="A149" s="39"/>
      <c r="B149" s="40"/>
      <c r="C149" s="251" t="s">
        <v>288</v>
      </c>
      <c r="D149" s="251" t="s">
        <v>188</v>
      </c>
      <c r="E149" s="252" t="s">
        <v>494</v>
      </c>
      <c r="F149" s="253" t="s">
        <v>495</v>
      </c>
      <c r="G149" s="254" t="s">
        <v>227</v>
      </c>
      <c r="H149" s="255">
        <v>3</v>
      </c>
      <c r="I149" s="256"/>
      <c r="J149" s="257">
        <f>ROUND(I149*H149,2)</f>
        <v>0</v>
      </c>
      <c r="K149" s="253" t="s">
        <v>136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0.00072000000000000005</v>
      </c>
      <c r="R149" s="214">
        <f>Q149*H149</f>
        <v>0.00216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188</v>
      </c>
      <c r="AU149" s="216" t="s">
        <v>81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137</v>
      </c>
      <c r="BM149" s="216" t="s">
        <v>621</v>
      </c>
    </row>
    <row r="150" s="2" customFormat="1">
      <c r="A150" s="39"/>
      <c r="B150" s="40"/>
      <c r="C150" s="205" t="s">
        <v>292</v>
      </c>
      <c r="D150" s="205" t="s">
        <v>132</v>
      </c>
      <c r="E150" s="206" t="s">
        <v>293</v>
      </c>
      <c r="F150" s="207" t="s">
        <v>294</v>
      </c>
      <c r="G150" s="208" t="s">
        <v>227</v>
      </c>
      <c r="H150" s="209">
        <v>10</v>
      </c>
      <c r="I150" s="210"/>
      <c r="J150" s="211">
        <f>ROUND(I150*H150,2)</f>
        <v>0</v>
      </c>
      <c r="K150" s="207" t="s">
        <v>136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0.00072000000000000005</v>
      </c>
      <c r="R150" s="214">
        <f>Q150*H150</f>
        <v>0.0072000000000000007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137</v>
      </c>
      <c r="AT150" s="216" t="s">
        <v>132</v>
      </c>
      <c r="AU150" s="216" t="s">
        <v>81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137</v>
      </c>
      <c r="BM150" s="216" t="s">
        <v>622</v>
      </c>
    </row>
    <row r="151" s="2" customFormat="1">
      <c r="A151" s="39"/>
      <c r="B151" s="40"/>
      <c r="C151" s="251" t="s">
        <v>296</v>
      </c>
      <c r="D151" s="251" t="s">
        <v>188</v>
      </c>
      <c r="E151" s="252" t="s">
        <v>297</v>
      </c>
      <c r="F151" s="253" t="s">
        <v>298</v>
      </c>
      <c r="G151" s="254" t="s">
        <v>227</v>
      </c>
      <c r="H151" s="255">
        <v>10</v>
      </c>
      <c r="I151" s="256"/>
      <c r="J151" s="257">
        <f>ROUND(I151*H151,2)</f>
        <v>0</v>
      </c>
      <c r="K151" s="253" t="s">
        <v>136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0.0038</v>
      </c>
      <c r="R151" s="214">
        <f>Q151*H151</f>
        <v>0.037999999999999999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188</v>
      </c>
      <c r="AU151" s="216" t="s">
        <v>81</v>
      </c>
      <c r="AY151" s="18" t="s">
        <v>130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137</v>
      </c>
      <c r="BM151" s="216" t="s">
        <v>623</v>
      </c>
    </row>
    <row r="152" s="2" customFormat="1">
      <c r="A152" s="39"/>
      <c r="B152" s="40"/>
      <c r="C152" s="251" t="s">
        <v>300</v>
      </c>
      <c r="D152" s="251" t="s">
        <v>188</v>
      </c>
      <c r="E152" s="252" t="s">
        <v>301</v>
      </c>
      <c r="F152" s="253" t="s">
        <v>302</v>
      </c>
      <c r="G152" s="254" t="s">
        <v>227</v>
      </c>
      <c r="H152" s="255">
        <v>10</v>
      </c>
      <c r="I152" s="256"/>
      <c r="J152" s="257">
        <f>ROUND(I152*H152,2)</f>
        <v>0</v>
      </c>
      <c r="K152" s="253" t="s">
        <v>136</v>
      </c>
      <c r="L152" s="258"/>
      <c r="M152" s="259" t="s">
        <v>19</v>
      </c>
      <c r="N152" s="260" t="s">
        <v>42</v>
      </c>
      <c r="O152" s="85"/>
      <c r="P152" s="214">
        <f>O152*H152</f>
        <v>0</v>
      </c>
      <c r="Q152" s="214">
        <v>0.0035000000000000001</v>
      </c>
      <c r="R152" s="214">
        <f>Q152*H152</f>
        <v>0.035000000000000003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188</v>
      </c>
      <c r="AU152" s="216" t="s">
        <v>81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137</v>
      </c>
      <c r="BM152" s="216" t="s">
        <v>624</v>
      </c>
    </row>
    <row r="153" s="2" customFormat="1">
      <c r="A153" s="39"/>
      <c r="B153" s="40"/>
      <c r="C153" s="205" t="s">
        <v>304</v>
      </c>
      <c r="D153" s="205" t="s">
        <v>132</v>
      </c>
      <c r="E153" s="206" t="s">
        <v>517</v>
      </c>
      <c r="F153" s="207" t="s">
        <v>518</v>
      </c>
      <c r="G153" s="208" t="s">
        <v>227</v>
      </c>
      <c r="H153" s="209">
        <v>1</v>
      </c>
      <c r="I153" s="210"/>
      <c r="J153" s="211">
        <f>ROUND(I153*H153,2)</f>
        <v>0</v>
      </c>
      <c r="K153" s="207" t="s">
        <v>136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0.00072000000000000005</v>
      </c>
      <c r="R153" s="214">
        <f>Q153*H153</f>
        <v>0.00072000000000000005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137</v>
      </c>
      <c r="AT153" s="216" t="s">
        <v>132</v>
      </c>
      <c r="AU153" s="216" t="s">
        <v>81</v>
      </c>
      <c r="AY153" s="18" t="s">
        <v>130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137</v>
      </c>
      <c r="BM153" s="216" t="s">
        <v>625</v>
      </c>
    </row>
    <row r="154" s="2" customFormat="1">
      <c r="A154" s="39"/>
      <c r="B154" s="40"/>
      <c r="C154" s="251" t="s">
        <v>308</v>
      </c>
      <c r="D154" s="251" t="s">
        <v>188</v>
      </c>
      <c r="E154" s="252" t="s">
        <v>520</v>
      </c>
      <c r="F154" s="253" t="s">
        <v>521</v>
      </c>
      <c r="G154" s="254" t="s">
        <v>227</v>
      </c>
      <c r="H154" s="255">
        <v>1</v>
      </c>
      <c r="I154" s="256"/>
      <c r="J154" s="257">
        <f>ROUND(I154*H154,2)</f>
        <v>0</v>
      </c>
      <c r="K154" s="253" t="s">
        <v>136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0.012</v>
      </c>
      <c r="R154" s="214">
        <f>Q154*H154</f>
        <v>0.012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173</v>
      </c>
      <c r="AT154" s="216" t="s">
        <v>188</v>
      </c>
      <c r="AU154" s="216" t="s">
        <v>81</v>
      </c>
      <c r="AY154" s="18" t="s">
        <v>130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137</v>
      </c>
      <c r="BM154" s="216" t="s">
        <v>626</v>
      </c>
    </row>
    <row r="155" s="2" customFormat="1" ht="21.75" customHeight="1">
      <c r="A155" s="39"/>
      <c r="B155" s="40"/>
      <c r="C155" s="251" t="s">
        <v>312</v>
      </c>
      <c r="D155" s="251" t="s">
        <v>188</v>
      </c>
      <c r="E155" s="252" t="s">
        <v>523</v>
      </c>
      <c r="F155" s="253" t="s">
        <v>524</v>
      </c>
      <c r="G155" s="254" t="s">
        <v>227</v>
      </c>
      <c r="H155" s="255">
        <v>1</v>
      </c>
      <c r="I155" s="256"/>
      <c r="J155" s="257">
        <f>ROUND(I155*H155,2)</f>
        <v>0</v>
      </c>
      <c r="K155" s="253" t="s">
        <v>136</v>
      </c>
      <c r="L155" s="258"/>
      <c r="M155" s="259" t="s">
        <v>19</v>
      </c>
      <c r="N155" s="260" t="s">
        <v>42</v>
      </c>
      <c r="O155" s="85"/>
      <c r="P155" s="214">
        <f>O155*H155</f>
        <v>0</v>
      </c>
      <c r="Q155" s="214">
        <v>0.0035000000000000001</v>
      </c>
      <c r="R155" s="214">
        <f>Q155*H155</f>
        <v>0.0035000000000000001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173</v>
      </c>
      <c r="AT155" s="216" t="s">
        <v>188</v>
      </c>
      <c r="AU155" s="216" t="s">
        <v>81</v>
      </c>
      <c r="AY155" s="18" t="s">
        <v>130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137</v>
      </c>
      <c r="BM155" s="216" t="s">
        <v>627</v>
      </c>
    </row>
    <row r="156" s="2" customFormat="1">
      <c r="A156" s="39"/>
      <c r="B156" s="40"/>
      <c r="C156" s="205" t="s">
        <v>316</v>
      </c>
      <c r="D156" s="205" t="s">
        <v>132</v>
      </c>
      <c r="E156" s="206" t="s">
        <v>471</v>
      </c>
      <c r="F156" s="207" t="s">
        <v>472</v>
      </c>
      <c r="G156" s="208" t="s">
        <v>227</v>
      </c>
      <c r="H156" s="209">
        <v>1</v>
      </c>
      <c r="I156" s="210"/>
      <c r="J156" s="211">
        <f>ROUND(I156*H156,2)</f>
        <v>0</v>
      </c>
      <c r="K156" s="207" t="s">
        <v>136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0.00069999999999999999</v>
      </c>
      <c r="R156" s="214">
        <f>Q156*H156</f>
        <v>0.00069999999999999999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137</v>
      </c>
      <c r="AT156" s="216" t="s">
        <v>132</v>
      </c>
      <c r="AU156" s="216" t="s">
        <v>81</v>
      </c>
      <c r="AY156" s="18" t="s">
        <v>130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137</v>
      </c>
      <c r="BM156" s="216" t="s">
        <v>628</v>
      </c>
    </row>
    <row r="157" s="2" customFormat="1" ht="16.5" customHeight="1">
      <c r="A157" s="39"/>
      <c r="B157" s="40"/>
      <c r="C157" s="251" t="s">
        <v>320</v>
      </c>
      <c r="D157" s="251" t="s">
        <v>188</v>
      </c>
      <c r="E157" s="252" t="s">
        <v>474</v>
      </c>
      <c r="F157" s="253" t="s">
        <v>475</v>
      </c>
      <c r="G157" s="254" t="s">
        <v>227</v>
      </c>
      <c r="H157" s="255">
        <v>1</v>
      </c>
      <c r="I157" s="256"/>
      <c r="J157" s="257">
        <f>ROUND(I157*H157,2)</f>
        <v>0</v>
      </c>
      <c r="K157" s="253" t="s">
        <v>136</v>
      </c>
      <c r="L157" s="258"/>
      <c r="M157" s="259" t="s">
        <v>19</v>
      </c>
      <c r="N157" s="260" t="s">
        <v>42</v>
      </c>
      <c r="O157" s="85"/>
      <c r="P157" s="214">
        <f>O157*H157</f>
        <v>0</v>
      </c>
      <c r="Q157" s="214">
        <v>0.0047999999999999996</v>
      </c>
      <c r="R157" s="214">
        <f>Q157*H157</f>
        <v>0.0047999999999999996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188</v>
      </c>
      <c r="AU157" s="216" t="s">
        <v>81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137</v>
      </c>
      <c r="BM157" s="216" t="s">
        <v>629</v>
      </c>
    </row>
    <row r="158" s="2" customFormat="1">
      <c r="A158" s="39"/>
      <c r="B158" s="40"/>
      <c r="C158" s="205" t="s">
        <v>324</v>
      </c>
      <c r="D158" s="205" t="s">
        <v>132</v>
      </c>
      <c r="E158" s="206" t="s">
        <v>313</v>
      </c>
      <c r="F158" s="207" t="s">
        <v>314</v>
      </c>
      <c r="G158" s="208" t="s">
        <v>227</v>
      </c>
      <c r="H158" s="209">
        <v>10</v>
      </c>
      <c r="I158" s="210"/>
      <c r="J158" s="211">
        <f>ROUND(I158*H158,2)</f>
        <v>0</v>
      </c>
      <c r="K158" s="207" t="s">
        <v>136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0.0016199999999999999</v>
      </c>
      <c r="R158" s="214">
        <f>Q158*H158</f>
        <v>0.016199999999999999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137</v>
      </c>
      <c r="AT158" s="216" t="s">
        <v>132</v>
      </c>
      <c r="AU158" s="216" t="s">
        <v>81</v>
      </c>
      <c r="AY158" s="18" t="s">
        <v>130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137</v>
      </c>
      <c r="BM158" s="216" t="s">
        <v>630</v>
      </c>
    </row>
    <row r="159" s="2" customFormat="1">
      <c r="A159" s="39"/>
      <c r="B159" s="40"/>
      <c r="C159" s="251" t="s">
        <v>328</v>
      </c>
      <c r="D159" s="251" t="s">
        <v>188</v>
      </c>
      <c r="E159" s="252" t="s">
        <v>317</v>
      </c>
      <c r="F159" s="253" t="s">
        <v>318</v>
      </c>
      <c r="G159" s="254" t="s">
        <v>227</v>
      </c>
      <c r="H159" s="255">
        <v>10</v>
      </c>
      <c r="I159" s="256"/>
      <c r="J159" s="257">
        <f>ROUND(I159*H159,2)</f>
        <v>0</v>
      </c>
      <c r="K159" s="253" t="s">
        <v>136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0.017999999999999999</v>
      </c>
      <c r="R159" s="214">
        <f>Q159*H159</f>
        <v>0.17999999999999999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188</v>
      </c>
      <c r="AU159" s="216" t="s">
        <v>81</v>
      </c>
      <c r="AY159" s="18" t="s">
        <v>130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137</v>
      </c>
      <c r="BM159" s="216" t="s">
        <v>631</v>
      </c>
    </row>
    <row r="160" s="2" customFormat="1" ht="21.75" customHeight="1">
      <c r="A160" s="39"/>
      <c r="B160" s="40"/>
      <c r="C160" s="251" t="s">
        <v>332</v>
      </c>
      <c r="D160" s="251" t="s">
        <v>188</v>
      </c>
      <c r="E160" s="252" t="s">
        <v>321</v>
      </c>
      <c r="F160" s="253" t="s">
        <v>322</v>
      </c>
      <c r="G160" s="254" t="s">
        <v>227</v>
      </c>
      <c r="H160" s="255">
        <v>10</v>
      </c>
      <c r="I160" s="256"/>
      <c r="J160" s="257">
        <f>ROUND(I160*H160,2)</f>
        <v>0</v>
      </c>
      <c r="K160" s="253" t="s">
        <v>136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0.0035000000000000001</v>
      </c>
      <c r="R160" s="214">
        <f>Q160*H160</f>
        <v>0.035000000000000003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173</v>
      </c>
      <c r="AT160" s="216" t="s">
        <v>188</v>
      </c>
      <c r="AU160" s="216" t="s">
        <v>81</v>
      </c>
      <c r="AY160" s="18" t="s">
        <v>130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137</v>
      </c>
      <c r="BM160" s="216" t="s">
        <v>632</v>
      </c>
    </row>
    <row r="161" s="2" customFormat="1">
      <c r="A161" s="39"/>
      <c r="B161" s="40"/>
      <c r="C161" s="205" t="s">
        <v>336</v>
      </c>
      <c r="D161" s="205" t="s">
        <v>132</v>
      </c>
      <c r="E161" s="206" t="s">
        <v>325</v>
      </c>
      <c r="F161" s="207" t="s">
        <v>326</v>
      </c>
      <c r="G161" s="208" t="s">
        <v>227</v>
      </c>
      <c r="H161" s="209">
        <v>4</v>
      </c>
      <c r="I161" s="210"/>
      <c r="J161" s="211">
        <f>ROUND(I161*H161,2)</f>
        <v>0</v>
      </c>
      <c r="K161" s="207" t="s">
        <v>136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0.00036000000000000002</v>
      </c>
      <c r="R161" s="214">
        <f>Q161*H161</f>
        <v>0.0014400000000000001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137</v>
      </c>
      <c r="AT161" s="216" t="s">
        <v>132</v>
      </c>
      <c r="AU161" s="216" t="s">
        <v>81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137</v>
      </c>
      <c r="BM161" s="216" t="s">
        <v>633</v>
      </c>
    </row>
    <row r="162" s="2" customFormat="1">
      <c r="A162" s="39"/>
      <c r="B162" s="40"/>
      <c r="C162" s="251" t="s">
        <v>341</v>
      </c>
      <c r="D162" s="251" t="s">
        <v>188</v>
      </c>
      <c r="E162" s="252" t="s">
        <v>329</v>
      </c>
      <c r="F162" s="253" t="s">
        <v>330</v>
      </c>
      <c r="G162" s="254" t="s">
        <v>227</v>
      </c>
      <c r="H162" s="255">
        <v>4</v>
      </c>
      <c r="I162" s="256"/>
      <c r="J162" s="257">
        <f>ROUND(I162*H162,2)</f>
        <v>0</v>
      </c>
      <c r="K162" s="253" t="s">
        <v>136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0.042500000000000003</v>
      </c>
      <c r="R162" s="214">
        <f>Q162*H162</f>
        <v>0.17000000000000001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173</v>
      </c>
      <c r="AT162" s="216" t="s">
        <v>188</v>
      </c>
      <c r="AU162" s="216" t="s">
        <v>81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137</v>
      </c>
      <c r="BM162" s="216" t="s">
        <v>634</v>
      </c>
    </row>
    <row r="163" s="2" customFormat="1" ht="44.25" customHeight="1">
      <c r="A163" s="39"/>
      <c r="B163" s="40"/>
      <c r="C163" s="205" t="s">
        <v>345</v>
      </c>
      <c r="D163" s="205" t="s">
        <v>132</v>
      </c>
      <c r="E163" s="206" t="s">
        <v>510</v>
      </c>
      <c r="F163" s="207" t="s">
        <v>511</v>
      </c>
      <c r="G163" s="208" t="s">
        <v>227</v>
      </c>
      <c r="H163" s="209">
        <v>10</v>
      </c>
      <c r="I163" s="210"/>
      <c r="J163" s="211">
        <f>ROUND(I163*H163,2)</f>
        <v>0</v>
      </c>
      <c r="K163" s="207" t="s">
        <v>136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137</v>
      </c>
      <c r="AT163" s="216" t="s">
        <v>132</v>
      </c>
      <c r="AU163" s="216" t="s">
        <v>81</v>
      </c>
      <c r="AY163" s="18" t="s">
        <v>130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137</v>
      </c>
      <c r="BM163" s="216" t="s">
        <v>635</v>
      </c>
    </row>
    <row r="164" s="2" customFormat="1">
      <c r="A164" s="39"/>
      <c r="B164" s="40"/>
      <c r="C164" s="251" t="s">
        <v>349</v>
      </c>
      <c r="D164" s="251" t="s">
        <v>188</v>
      </c>
      <c r="E164" s="252" t="s">
        <v>309</v>
      </c>
      <c r="F164" s="253" t="s">
        <v>310</v>
      </c>
      <c r="G164" s="254" t="s">
        <v>227</v>
      </c>
      <c r="H164" s="255">
        <v>10</v>
      </c>
      <c r="I164" s="256"/>
      <c r="J164" s="257">
        <f>ROUND(I164*H164,2)</f>
        <v>0</v>
      </c>
      <c r="K164" s="253" t="s">
        <v>136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0.0027000000000000001</v>
      </c>
      <c r="R164" s="214">
        <f>Q164*H164</f>
        <v>0.027000000000000003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173</v>
      </c>
      <c r="AT164" s="216" t="s">
        <v>188</v>
      </c>
      <c r="AU164" s="216" t="s">
        <v>81</v>
      </c>
      <c r="AY164" s="18" t="s">
        <v>130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137</v>
      </c>
      <c r="BM164" s="216" t="s">
        <v>636</v>
      </c>
    </row>
    <row r="165" s="2" customFormat="1">
      <c r="A165" s="39"/>
      <c r="B165" s="40"/>
      <c r="C165" s="205" t="s">
        <v>353</v>
      </c>
      <c r="D165" s="205" t="s">
        <v>132</v>
      </c>
      <c r="E165" s="206" t="s">
        <v>333</v>
      </c>
      <c r="F165" s="207" t="s">
        <v>334</v>
      </c>
      <c r="G165" s="208" t="s">
        <v>251</v>
      </c>
      <c r="H165" s="209">
        <v>38.100000000000001</v>
      </c>
      <c r="I165" s="210"/>
      <c r="J165" s="211">
        <f>ROUND(I165*H165,2)</f>
        <v>0</v>
      </c>
      <c r="K165" s="207" t="s">
        <v>136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137</v>
      </c>
      <c r="AT165" s="216" t="s">
        <v>132</v>
      </c>
      <c r="AU165" s="216" t="s">
        <v>81</v>
      </c>
      <c r="AY165" s="18" t="s">
        <v>130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137</v>
      </c>
      <c r="BM165" s="216" t="s">
        <v>637</v>
      </c>
    </row>
    <row r="166" s="2" customFormat="1" ht="16.5" customHeight="1">
      <c r="A166" s="39"/>
      <c r="B166" s="40"/>
      <c r="C166" s="205" t="s">
        <v>357</v>
      </c>
      <c r="D166" s="205" t="s">
        <v>132</v>
      </c>
      <c r="E166" s="206" t="s">
        <v>337</v>
      </c>
      <c r="F166" s="207" t="s">
        <v>338</v>
      </c>
      <c r="G166" s="208" t="s">
        <v>251</v>
      </c>
      <c r="H166" s="209">
        <v>527.39999999999998</v>
      </c>
      <c r="I166" s="210"/>
      <c r="J166" s="211">
        <f>ROUND(I166*H166,2)</f>
        <v>0</v>
      </c>
      <c r="K166" s="207" t="s">
        <v>136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137</v>
      </c>
      <c r="AT166" s="216" t="s">
        <v>132</v>
      </c>
      <c r="AU166" s="216" t="s">
        <v>81</v>
      </c>
      <c r="AY166" s="18" t="s">
        <v>130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137</v>
      </c>
      <c r="BM166" s="216" t="s">
        <v>638</v>
      </c>
    </row>
    <row r="167" s="13" customFormat="1">
      <c r="A167" s="13"/>
      <c r="B167" s="218"/>
      <c r="C167" s="219"/>
      <c r="D167" s="220" t="s">
        <v>139</v>
      </c>
      <c r="E167" s="221" t="s">
        <v>19</v>
      </c>
      <c r="F167" s="222" t="s">
        <v>639</v>
      </c>
      <c r="G167" s="219"/>
      <c r="H167" s="223">
        <v>527.39999999999998</v>
      </c>
      <c r="I167" s="224"/>
      <c r="J167" s="219"/>
      <c r="K167" s="219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139</v>
      </c>
      <c r="AU167" s="229" t="s">
        <v>81</v>
      </c>
      <c r="AV167" s="13" t="s">
        <v>81</v>
      </c>
      <c r="AW167" s="13" t="s">
        <v>33</v>
      </c>
      <c r="AX167" s="13" t="s">
        <v>79</v>
      </c>
      <c r="AY167" s="229" t="s">
        <v>130</v>
      </c>
    </row>
    <row r="168" s="2" customFormat="1">
      <c r="A168" s="39"/>
      <c r="B168" s="40"/>
      <c r="C168" s="205" t="s">
        <v>361</v>
      </c>
      <c r="D168" s="205" t="s">
        <v>132</v>
      </c>
      <c r="E168" s="206" t="s">
        <v>342</v>
      </c>
      <c r="F168" s="207" t="s">
        <v>343</v>
      </c>
      <c r="G168" s="208" t="s">
        <v>251</v>
      </c>
      <c r="H168" s="209">
        <v>489.30000000000001</v>
      </c>
      <c r="I168" s="210"/>
      <c r="J168" s="211">
        <f>ROUND(I168*H168,2)</f>
        <v>0</v>
      </c>
      <c r="K168" s="207" t="s">
        <v>136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137</v>
      </c>
      <c r="AT168" s="216" t="s">
        <v>132</v>
      </c>
      <c r="AU168" s="216" t="s">
        <v>81</v>
      </c>
      <c r="AY168" s="18" t="s">
        <v>130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137</v>
      </c>
      <c r="BM168" s="216" t="s">
        <v>640</v>
      </c>
    </row>
    <row r="169" s="2" customFormat="1">
      <c r="A169" s="39"/>
      <c r="B169" s="40"/>
      <c r="C169" s="205" t="s">
        <v>365</v>
      </c>
      <c r="D169" s="205" t="s">
        <v>132</v>
      </c>
      <c r="E169" s="206" t="s">
        <v>346</v>
      </c>
      <c r="F169" s="207" t="s">
        <v>347</v>
      </c>
      <c r="G169" s="208" t="s">
        <v>227</v>
      </c>
      <c r="H169" s="209">
        <v>2</v>
      </c>
      <c r="I169" s="210"/>
      <c r="J169" s="211">
        <f>ROUND(I169*H169,2)</f>
        <v>0</v>
      </c>
      <c r="K169" s="207" t="s">
        <v>136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0.45937</v>
      </c>
      <c r="R169" s="214">
        <f>Q169*H169</f>
        <v>0.91874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137</v>
      </c>
      <c r="AT169" s="216" t="s">
        <v>132</v>
      </c>
      <c r="AU169" s="216" t="s">
        <v>81</v>
      </c>
      <c r="AY169" s="18" t="s">
        <v>130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137</v>
      </c>
      <c r="BM169" s="216" t="s">
        <v>641</v>
      </c>
    </row>
    <row r="170" s="2" customFormat="1" ht="16.5" customHeight="1">
      <c r="A170" s="39"/>
      <c r="B170" s="40"/>
      <c r="C170" s="205" t="s">
        <v>369</v>
      </c>
      <c r="D170" s="205" t="s">
        <v>132</v>
      </c>
      <c r="E170" s="206" t="s">
        <v>350</v>
      </c>
      <c r="F170" s="207" t="s">
        <v>351</v>
      </c>
      <c r="G170" s="208" t="s">
        <v>227</v>
      </c>
      <c r="H170" s="209">
        <v>4</v>
      </c>
      <c r="I170" s="210"/>
      <c r="J170" s="211">
        <f>ROUND(I170*H170,2)</f>
        <v>0</v>
      </c>
      <c r="K170" s="207" t="s">
        <v>136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137</v>
      </c>
      <c r="AT170" s="216" t="s">
        <v>132</v>
      </c>
      <c r="AU170" s="216" t="s">
        <v>81</v>
      </c>
      <c r="AY170" s="18" t="s">
        <v>130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137</v>
      </c>
      <c r="BM170" s="216" t="s">
        <v>642</v>
      </c>
    </row>
    <row r="171" s="2" customFormat="1">
      <c r="A171" s="39"/>
      <c r="B171" s="40"/>
      <c r="C171" s="251" t="s">
        <v>373</v>
      </c>
      <c r="D171" s="251" t="s">
        <v>188</v>
      </c>
      <c r="E171" s="252" t="s">
        <v>354</v>
      </c>
      <c r="F171" s="253" t="s">
        <v>355</v>
      </c>
      <c r="G171" s="254" t="s">
        <v>227</v>
      </c>
      <c r="H171" s="255">
        <v>4</v>
      </c>
      <c r="I171" s="256"/>
      <c r="J171" s="257">
        <f>ROUND(I171*H171,2)</f>
        <v>0</v>
      </c>
      <c r="K171" s="253" t="s">
        <v>136</v>
      </c>
      <c r="L171" s="258"/>
      <c r="M171" s="259" t="s">
        <v>19</v>
      </c>
      <c r="N171" s="260" t="s">
        <v>42</v>
      </c>
      <c r="O171" s="85"/>
      <c r="P171" s="214">
        <f>O171*H171</f>
        <v>0</v>
      </c>
      <c r="Q171" s="214">
        <v>0.014</v>
      </c>
      <c r="R171" s="214">
        <f>Q171*H171</f>
        <v>0.056000000000000001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173</v>
      </c>
      <c r="AT171" s="216" t="s">
        <v>188</v>
      </c>
      <c r="AU171" s="216" t="s">
        <v>81</v>
      </c>
      <c r="AY171" s="18" t="s">
        <v>130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137</v>
      </c>
      <c r="BM171" s="216" t="s">
        <v>643</v>
      </c>
    </row>
    <row r="172" s="2" customFormat="1">
      <c r="A172" s="39"/>
      <c r="B172" s="40"/>
      <c r="C172" s="251" t="s">
        <v>379</v>
      </c>
      <c r="D172" s="251" t="s">
        <v>188</v>
      </c>
      <c r="E172" s="252" t="s">
        <v>358</v>
      </c>
      <c r="F172" s="253" t="s">
        <v>359</v>
      </c>
      <c r="G172" s="254" t="s">
        <v>227</v>
      </c>
      <c r="H172" s="255">
        <v>4</v>
      </c>
      <c r="I172" s="256"/>
      <c r="J172" s="257">
        <f>ROUND(I172*H172,2)</f>
        <v>0</v>
      </c>
      <c r="K172" s="253" t="s">
        <v>136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0.0019</v>
      </c>
      <c r="R172" s="214">
        <f>Q172*H172</f>
        <v>0.0076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173</v>
      </c>
      <c r="AT172" s="216" t="s">
        <v>188</v>
      </c>
      <c r="AU172" s="216" t="s">
        <v>81</v>
      </c>
      <c r="AY172" s="18" t="s">
        <v>130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137</v>
      </c>
      <c r="BM172" s="216" t="s">
        <v>644</v>
      </c>
    </row>
    <row r="173" s="2" customFormat="1" ht="16.5" customHeight="1">
      <c r="A173" s="39"/>
      <c r="B173" s="40"/>
      <c r="C173" s="205" t="s">
        <v>383</v>
      </c>
      <c r="D173" s="205" t="s">
        <v>132</v>
      </c>
      <c r="E173" s="206" t="s">
        <v>362</v>
      </c>
      <c r="F173" s="207" t="s">
        <v>363</v>
      </c>
      <c r="G173" s="208" t="s">
        <v>227</v>
      </c>
      <c r="H173" s="209">
        <v>21</v>
      </c>
      <c r="I173" s="210"/>
      <c r="J173" s="211">
        <f>ROUND(I173*H173,2)</f>
        <v>0</v>
      </c>
      <c r="K173" s="207" t="s">
        <v>136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0.12303</v>
      </c>
      <c r="R173" s="214">
        <f>Q173*H173</f>
        <v>2.5836299999999999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137</v>
      </c>
      <c r="AT173" s="216" t="s">
        <v>132</v>
      </c>
      <c r="AU173" s="216" t="s">
        <v>81</v>
      </c>
      <c r="AY173" s="18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137</v>
      </c>
      <c r="BM173" s="216" t="s">
        <v>645</v>
      </c>
    </row>
    <row r="174" s="2" customFormat="1">
      <c r="A174" s="39"/>
      <c r="B174" s="40"/>
      <c r="C174" s="251" t="s">
        <v>388</v>
      </c>
      <c r="D174" s="251" t="s">
        <v>188</v>
      </c>
      <c r="E174" s="252" t="s">
        <v>366</v>
      </c>
      <c r="F174" s="253" t="s">
        <v>367</v>
      </c>
      <c r="G174" s="254" t="s">
        <v>227</v>
      </c>
      <c r="H174" s="255">
        <v>21</v>
      </c>
      <c r="I174" s="256"/>
      <c r="J174" s="257">
        <f>ROUND(I174*H174,2)</f>
        <v>0</v>
      </c>
      <c r="K174" s="253" t="s">
        <v>136</v>
      </c>
      <c r="L174" s="258"/>
      <c r="M174" s="259" t="s">
        <v>19</v>
      </c>
      <c r="N174" s="260" t="s">
        <v>42</v>
      </c>
      <c r="O174" s="85"/>
      <c r="P174" s="214">
        <f>O174*H174</f>
        <v>0</v>
      </c>
      <c r="Q174" s="214">
        <v>0.013299999999999999</v>
      </c>
      <c r="R174" s="214">
        <f>Q174*H174</f>
        <v>0.27929999999999999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173</v>
      </c>
      <c r="AT174" s="216" t="s">
        <v>188</v>
      </c>
      <c r="AU174" s="216" t="s">
        <v>81</v>
      </c>
      <c r="AY174" s="18" t="s">
        <v>130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137</v>
      </c>
      <c r="BM174" s="216" t="s">
        <v>646</v>
      </c>
    </row>
    <row r="175" s="2" customFormat="1">
      <c r="A175" s="39"/>
      <c r="B175" s="40"/>
      <c r="C175" s="251" t="s">
        <v>395</v>
      </c>
      <c r="D175" s="251" t="s">
        <v>188</v>
      </c>
      <c r="E175" s="252" t="s">
        <v>370</v>
      </c>
      <c r="F175" s="253" t="s">
        <v>371</v>
      </c>
      <c r="G175" s="254" t="s">
        <v>227</v>
      </c>
      <c r="H175" s="255">
        <v>21</v>
      </c>
      <c r="I175" s="256"/>
      <c r="J175" s="257">
        <f>ROUND(I175*H175,2)</f>
        <v>0</v>
      </c>
      <c r="K175" s="253" t="s">
        <v>136</v>
      </c>
      <c r="L175" s="258"/>
      <c r="M175" s="259" t="s">
        <v>19</v>
      </c>
      <c r="N175" s="260" t="s">
        <v>42</v>
      </c>
      <c r="O175" s="85"/>
      <c r="P175" s="214">
        <f>O175*H175</f>
        <v>0</v>
      </c>
      <c r="Q175" s="214">
        <v>0.00089999999999999998</v>
      </c>
      <c r="R175" s="214">
        <f>Q175*H175</f>
        <v>0.0189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173</v>
      </c>
      <c r="AT175" s="216" t="s">
        <v>188</v>
      </c>
      <c r="AU175" s="216" t="s">
        <v>81</v>
      </c>
      <c r="AY175" s="18" t="s">
        <v>130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137</v>
      </c>
      <c r="BM175" s="216" t="s">
        <v>647</v>
      </c>
    </row>
    <row r="176" s="2" customFormat="1" ht="33" customHeight="1">
      <c r="A176" s="39"/>
      <c r="B176" s="40"/>
      <c r="C176" s="205" t="s">
        <v>399</v>
      </c>
      <c r="D176" s="205" t="s">
        <v>132</v>
      </c>
      <c r="E176" s="206" t="s">
        <v>374</v>
      </c>
      <c r="F176" s="207" t="s">
        <v>375</v>
      </c>
      <c r="G176" s="208" t="s">
        <v>227</v>
      </c>
      <c r="H176" s="209">
        <v>25</v>
      </c>
      <c r="I176" s="210"/>
      <c r="J176" s="211">
        <f>ROUND(I176*H176,2)</f>
        <v>0</v>
      </c>
      <c r="K176" s="207" t="s">
        <v>136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0.00016000000000000001</v>
      </c>
      <c r="R176" s="214">
        <f>Q176*H176</f>
        <v>0.0040000000000000001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137</v>
      </c>
      <c r="AT176" s="216" t="s">
        <v>132</v>
      </c>
      <c r="AU176" s="216" t="s">
        <v>81</v>
      </c>
      <c r="AY176" s="18" t="s">
        <v>130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137</v>
      </c>
      <c r="BM176" s="216" t="s">
        <v>648</v>
      </c>
    </row>
    <row r="177" s="14" customFormat="1">
      <c r="A177" s="14"/>
      <c r="B177" s="230"/>
      <c r="C177" s="231"/>
      <c r="D177" s="220" t="s">
        <v>139</v>
      </c>
      <c r="E177" s="232" t="s">
        <v>19</v>
      </c>
      <c r="F177" s="233" t="s">
        <v>377</v>
      </c>
      <c r="G177" s="231"/>
      <c r="H177" s="232" t="s">
        <v>19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9" t="s">
        <v>139</v>
      </c>
      <c r="AU177" s="239" t="s">
        <v>81</v>
      </c>
      <c r="AV177" s="14" t="s">
        <v>79</v>
      </c>
      <c r="AW177" s="14" t="s">
        <v>33</v>
      </c>
      <c r="AX177" s="14" t="s">
        <v>71</v>
      </c>
      <c r="AY177" s="239" t="s">
        <v>130</v>
      </c>
    </row>
    <row r="178" s="13" customFormat="1">
      <c r="A178" s="13"/>
      <c r="B178" s="218"/>
      <c r="C178" s="219"/>
      <c r="D178" s="220" t="s">
        <v>139</v>
      </c>
      <c r="E178" s="221" t="s">
        <v>19</v>
      </c>
      <c r="F178" s="222" t="s">
        <v>649</v>
      </c>
      <c r="G178" s="219"/>
      <c r="H178" s="223">
        <v>25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9" t="s">
        <v>139</v>
      </c>
      <c r="AU178" s="229" t="s">
        <v>81</v>
      </c>
      <c r="AV178" s="13" t="s">
        <v>81</v>
      </c>
      <c r="AW178" s="13" t="s">
        <v>33</v>
      </c>
      <c r="AX178" s="13" t="s">
        <v>79</v>
      </c>
      <c r="AY178" s="229" t="s">
        <v>130</v>
      </c>
    </row>
    <row r="179" s="2" customFormat="1" ht="16.5" customHeight="1">
      <c r="A179" s="39"/>
      <c r="B179" s="40"/>
      <c r="C179" s="205" t="s">
        <v>404</v>
      </c>
      <c r="D179" s="205" t="s">
        <v>132</v>
      </c>
      <c r="E179" s="206" t="s">
        <v>380</v>
      </c>
      <c r="F179" s="207" t="s">
        <v>381</v>
      </c>
      <c r="G179" s="208" t="s">
        <v>251</v>
      </c>
      <c r="H179" s="209">
        <v>527.39999999999998</v>
      </c>
      <c r="I179" s="210"/>
      <c r="J179" s="211">
        <f>ROUND(I179*H179,2)</f>
        <v>0</v>
      </c>
      <c r="K179" s="207" t="s">
        <v>136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0.00019000000000000001</v>
      </c>
      <c r="R179" s="214">
        <f>Q179*H179</f>
        <v>0.100206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137</v>
      </c>
      <c r="AT179" s="216" t="s">
        <v>132</v>
      </c>
      <c r="AU179" s="216" t="s">
        <v>81</v>
      </c>
      <c r="AY179" s="18" t="s">
        <v>130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137</v>
      </c>
      <c r="BM179" s="216" t="s">
        <v>650</v>
      </c>
    </row>
    <row r="180" s="2" customFormat="1" ht="21.75" customHeight="1">
      <c r="A180" s="39"/>
      <c r="B180" s="40"/>
      <c r="C180" s="205" t="s">
        <v>407</v>
      </c>
      <c r="D180" s="205" t="s">
        <v>132</v>
      </c>
      <c r="E180" s="206" t="s">
        <v>384</v>
      </c>
      <c r="F180" s="207" t="s">
        <v>385</v>
      </c>
      <c r="G180" s="208" t="s">
        <v>251</v>
      </c>
      <c r="H180" s="209">
        <v>527.39999999999998</v>
      </c>
      <c r="I180" s="210"/>
      <c r="J180" s="211">
        <f>ROUND(I180*H180,2)</f>
        <v>0</v>
      </c>
      <c r="K180" s="207" t="s">
        <v>136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6.9999999999999994E-05</v>
      </c>
      <c r="R180" s="214">
        <f>Q180*H180</f>
        <v>0.036917999999999992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137</v>
      </c>
      <c r="AT180" s="216" t="s">
        <v>132</v>
      </c>
      <c r="AU180" s="216" t="s">
        <v>81</v>
      </c>
      <c r="AY180" s="18" t="s">
        <v>130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137</v>
      </c>
      <c r="BM180" s="216" t="s">
        <v>651</v>
      </c>
    </row>
    <row r="181" s="12" customFormat="1" ht="22.8" customHeight="1">
      <c r="A181" s="12"/>
      <c r="B181" s="189"/>
      <c r="C181" s="190"/>
      <c r="D181" s="191" t="s">
        <v>70</v>
      </c>
      <c r="E181" s="203" t="s">
        <v>177</v>
      </c>
      <c r="F181" s="203" t="s">
        <v>387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SUM(P182:P183)</f>
        <v>0</v>
      </c>
      <c r="Q181" s="197"/>
      <c r="R181" s="198">
        <f>SUM(R182:R183)</f>
        <v>0</v>
      </c>
      <c r="S181" s="197"/>
      <c r="T181" s="199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79</v>
      </c>
      <c r="AT181" s="201" t="s">
        <v>70</v>
      </c>
      <c r="AU181" s="201" t="s">
        <v>79</v>
      </c>
      <c r="AY181" s="200" t="s">
        <v>130</v>
      </c>
      <c r="BK181" s="202">
        <f>SUM(BK182:BK183)</f>
        <v>0</v>
      </c>
    </row>
    <row r="182" s="2" customFormat="1">
      <c r="A182" s="39"/>
      <c r="B182" s="40"/>
      <c r="C182" s="205" t="s">
        <v>413</v>
      </c>
      <c r="D182" s="205" t="s">
        <v>132</v>
      </c>
      <c r="E182" s="206" t="s">
        <v>389</v>
      </c>
      <c r="F182" s="207" t="s">
        <v>390</v>
      </c>
      <c r="G182" s="208" t="s">
        <v>251</v>
      </c>
      <c r="H182" s="209">
        <v>76.200000000000003</v>
      </c>
      <c r="I182" s="210"/>
      <c r="J182" s="211">
        <f>ROUND(I182*H182,2)</f>
        <v>0</v>
      </c>
      <c r="K182" s="207" t="s">
        <v>136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137</v>
      </c>
      <c r="AT182" s="216" t="s">
        <v>132</v>
      </c>
      <c r="AU182" s="216" t="s">
        <v>81</v>
      </c>
      <c r="AY182" s="18" t="s">
        <v>130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137</v>
      </c>
      <c r="BM182" s="216" t="s">
        <v>652</v>
      </c>
    </row>
    <row r="183" s="13" customFormat="1">
      <c r="A183" s="13"/>
      <c r="B183" s="218"/>
      <c r="C183" s="219"/>
      <c r="D183" s="220" t="s">
        <v>139</v>
      </c>
      <c r="E183" s="221" t="s">
        <v>19</v>
      </c>
      <c r="F183" s="222" t="s">
        <v>653</v>
      </c>
      <c r="G183" s="219"/>
      <c r="H183" s="223">
        <v>76.200000000000003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139</v>
      </c>
      <c r="AU183" s="229" t="s">
        <v>81</v>
      </c>
      <c r="AV183" s="13" t="s">
        <v>81</v>
      </c>
      <c r="AW183" s="13" t="s">
        <v>33</v>
      </c>
      <c r="AX183" s="13" t="s">
        <v>79</v>
      </c>
      <c r="AY183" s="229" t="s">
        <v>130</v>
      </c>
    </row>
    <row r="184" s="12" customFormat="1" ht="22.8" customHeight="1">
      <c r="A184" s="12"/>
      <c r="B184" s="189"/>
      <c r="C184" s="190"/>
      <c r="D184" s="191" t="s">
        <v>70</v>
      </c>
      <c r="E184" s="203" t="s">
        <v>393</v>
      </c>
      <c r="F184" s="203" t="s">
        <v>394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SUM(P185:P189)</f>
        <v>0</v>
      </c>
      <c r="Q184" s="197"/>
      <c r="R184" s="198">
        <f>SUM(R185:R189)</f>
        <v>0</v>
      </c>
      <c r="S184" s="197"/>
      <c r="T184" s="199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79</v>
      </c>
      <c r="AT184" s="201" t="s">
        <v>70</v>
      </c>
      <c r="AU184" s="201" t="s">
        <v>79</v>
      </c>
      <c r="AY184" s="200" t="s">
        <v>130</v>
      </c>
      <c r="BK184" s="202">
        <f>SUM(BK185:BK189)</f>
        <v>0</v>
      </c>
    </row>
    <row r="185" s="2" customFormat="1">
      <c r="A185" s="39"/>
      <c r="B185" s="40"/>
      <c r="C185" s="205" t="s">
        <v>417</v>
      </c>
      <c r="D185" s="205" t="s">
        <v>132</v>
      </c>
      <c r="E185" s="206" t="s">
        <v>396</v>
      </c>
      <c r="F185" s="207" t="s">
        <v>397</v>
      </c>
      <c r="G185" s="208" t="s">
        <v>170</v>
      </c>
      <c r="H185" s="209">
        <v>40.460000000000001</v>
      </c>
      <c r="I185" s="210"/>
      <c r="J185" s="211">
        <f>ROUND(I185*H185,2)</f>
        <v>0</v>
      </c>
      <c r="K185" s="207" t="s">
        <v>136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137</v>
      </c>
      <c r="AT185" s="216" t="s">
        <v>132</v>
      </c>
      <c r="AU185" s="216" t="s">
        <v>81</v>
      </c>
      <c r="AY185" s="18" t="s">
        <v>130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137</v>
      </c>
      <c r="BM185" s="216" t="s">
        <v>654</v>
      </c>
    </row>
    <row r="186" s="2" customFormat="1">
      <c r="A186" s="39"/>
      <c r="B186" s="40"/>
      <c r="C186" s="205" t="s">
        <v>535</v>
      </c>
      <c r="D186" s="205" t="s">
        <v>132</v>
      </c>
      <c r="E186" s="206" t="s">
        <v>400</v>
      </c>
      <c r="F186" s="207" t="s">
        <v>401</v>
      </c>
      <c r="G186" s="208" t="s">
        <v>170</v>
      </c>
      <c r="H186" s="209">
        <v>364.13999999999999</v>
      </c>
      <c r="I186" s="210"/>
      <c r="J186" s="211">
        <f>ROUND(I186*H186,2)</f>
        <v>0</v>
      </c>
      <c r="K186" s="207" t="s">
        <v>136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137</v>
      </c>
      <c r="AT186" s="216" t="s">
        <v>132</v>
      </c>
      <c r="AU186" s="216" t="s">
        <v>81</v>
      </c>
      <c r="AY186" s="18" t="s">
        <v>130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137</v>
      </c>
      <c r="BM186" s="216" t="s">
        <v>655</v>
      </c>
    </row>
    <row r="187" s="13" customFormat="1">
      <c r="A187" s="13"/>
      <c r="B187" s="218"/>
      <c r="C187" s="219"/>
      <c r="D187" s="220" t="s">
        <v>139</v>
      </c>
      <c r="E187" s="221" t="s">
        <v>19</v>
      </c>
      <c r="F187" s="222" t="s">
        <v>656</v>
      </c>
      <c r="G187" s="219"/>
      <c r="H187" s="223">
        <v>364.13999999999999</v>
      </c>
      <c r="I187" s="224"/>
      <c r="J187" s="219"/>
      <c r="K187" s="219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139</v>
      </c>
      <c r="AU187" s="229" t="s">
        <v>81</v>
      </c>
      <c r="AV187" s="13" t="s">
        <v>81</v>
      </c>
      <c r="AW187" s="13" t="s">
        <v>33</v>
      </c>
      <c r="AX187" s="13" t="s">
        <v>79</v>
      </c>
      <c r="AY187" s="229" t="s">
        <v>130</v>
      </c>
    </row>
    <row r="188" s="2" customFormat="1" ht="44.25" customHeight="1">
      <c r="A188" s="39"/>
      <c r="B188" s="40"/>
      <c r="C188" s="205" t="s">
        <v>537</v>
      </c>
      <c r="D188" s="205" t="s">
        <v>132</v>
      </c>
      <c r="E188" s="206" t="s">
        <v>405</v>
      </c>
      <c r="F188" s="207" t="s">
        <v>169</v>
      </c>
      <c r="G188" s="208" t="s">
        <v>170</v>
      </c>
      <c r="H188" s="209">
        <v>19.890000000000001</v>
      </c>
      <c r="I188" s="210"/>
      <c r="J188" s="211">
        <f>ROUND(I188*H188,2)</f>
        <v>0</v>
      </c>
      <c r="K188" s="207" t="s">
        <v>136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137</v>
      </c>
      <c r="AT188" s="216" t="s">
        <v>132</v>
      </c>
      <c r="AU188" s="216" t="s">
        <v>81</v>
      </c>
      <c r="AY188" s="18" t="s">
        <v>130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137</v>
      </c>
      <c r="BM188" s="216" t="s">
        <v>657</v>
      </c>
    </row>
    <row r="189" s="2" customFormat="1" ht="44.25" customHeight="1">
      <c r="A189" s="39"/>
      <c r="B189" s="40"/>
      <c r="C189" s="205" t="s">
        <v>539</v>
      </c>
      <c r="D189" s="205" t="s">
        <v>132</v>
      </c>
      <c r="E189" s="206" t="s">
        <v>408</v>
      </c>
      <c r="F189" s="207" t="s">
        <v>409</v>
      </c>
      <c r="G189" s="208" t="s">
        <v>170</v>
      </c>
      <c r="H189" s="209">
        <v>20.57</v>
      </c>
      <c r="I189" s="210"/>
      <c r="J189" s="211">
        <f>ROUND(I189*H189,2)</f>
        <v>0</v>
      </c>
      <c r="K189" s="207" t="s">
        <v>136</v>
      </c>
      <c r="L189" s="45"/>
      <c r="M189" s="212" t="s">
        <v>19</v>
      </c>
      <c r="N189" s="213" t="s">
        <v>42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137</v>
      </c>
      <c r="AT189" s="216" t="s">
        <v>132</v>
      </c>
      <c r="AU189" s="216" t="s">
        <v>81</v>
      </c>
      <c r="AY189" s="18" t="s">
        <v>130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137</v>
      </c>
      <c r="BM189" s="216" t="s">
        <v>658</v>
      </c>
    </row>
    <row r="190" s="12" customFormat="1" ht="22.8" customHeight="1">
      <c r="A190" s="12"/>
      <c r="B190" s="189"/>
      <c r="C190" s="190"/>
      <c r="D190" s="191" t="s">
        <v>70</v>
      </c>
      <c r="E190" s="203" t="s">
        <v>411</v>
      </c>
      <c r="F190" s="203" t="s">
        <v>412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SUM(P191:P192)</f>
        <v>0</v>
      </c>
      <c r="Q190" s="197"/>
      <c r="R190" s="198">
        <f>SUM(R191:R192)</f>
        <v>0</v>
      </c>
      <c r="S190" s="197"/>
      <c r="T190" s="199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79</v>
      </c>
      <c r="AT190" s="201" t="s">
        <v>70</v>
      </c>
      <c r="AU190" s="201" t="s">
        <v>79</v>
      </c>
      <c r="AY190" s="200" t="s">
        <v>130</v>
      </c>
      <c r="BK190" s="202">
        <f>SUM(BK191:BK192)</f>
        <v>0</v>
      </c>
    </row>
    <row r="191" s="2" customFormat="1" ht="44.25" customHeight="1">
      <c r="A191" s="39"/>
      <c r="B191" s="40"/>
      <c r="C191" s="205" t="s">
        <v>541</v>
      </c>
      <c r="D191" s="205" t="s">
        <v>132</v>
      </c>
      <c r="E191" s="206" t="s">
        <v>414</v>
      </c>
      <c r="F191" s="207" t="s">
        <v>415</v>
      </c>
      <c r="G191" s="208" t="s">
        <v>170</v>
      </c>
      <c r="H191" s="209">
        <v>48</v>
      </c>
      <c r="I191" s="210"/>
      <c r="J191" s="211">
        <f>ROUND(I191*H191,2)</f>
        <v>0</v>
      </c>
      <c r="K191" s="207" t="s">
        <v>136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137</v>
      </c>
      <c r="AT191" s="216" t="s">
        <v>132</v>
      </c>
      <c r="AU191" s="216" t="s">
        <v>81</v>
      </c>
      <c r="AY191" s="18" t="s">
        <v>130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137</v>
      </c>
      <c r="BM191" s="216" t="s">
        <v>659</v>
      </c>
    </row>
    <row r="192" s="2" customFormat="1">
      <c r="A192" s="39"/>
      <c r="B192" s="40"/>
      <c r="C192" s="205" t="s">
        <v>543</v>
      </c>
      <c r="D192" s="205" t="s">
        <v>132</v>
      </c>
      <c r="E192" s="206" t="s">
        <v>567</v>
      </c>
      <c r="F192" s="207" t="s">
        <v>568</v>
      </c>
      <c r="G192" s="208" t="s">
        <v>170</v>
      </c>
      <c r="H192" s="209">
        <v>4.8399999999999999</v>
      </c>
      <c r="I192" s="210"/>
      <c r="J192" s="211">
        <f>ROUND(I192*H192,2)</f>
        <v>0</v>
      </c>
      <c r="K192" s="207" t="s">
        <v>136</v>
      </c>
      <c r="L192" s="45"/>
      <c r="M192" s="261" t="s">
        <v>19</v>
      </c>
      <c r="N192" s="262" t="s">
        <v>42</v>
      </c>
      <c r="O192" s="263"/>
      <c r="P192" s="264">
        <f>O192*H192</f>
        <v>0</v>
      </c>
      <c r="Q192" s="264">
        <v>0</v>
      </c>
      <c r="R192" s="264">
        <f>Q192*H192</f>
        <v>0</v>
      </c>
      <c r="S192" s="264">
        <v>0</v>
      </c>
      <c r="T192" s="26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137</v>
      </c>
      <c r="AT192" s="216" t="s">
        <v>132</v>
      </c>
      <c r="AU192" s="216" t="s">
        <v>81</v>
      </c>
      <c r="AY192" s="18" t="s">
        <v>130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137</v>
      </c>
      <c r="BM192" s="216" t="s">
        <v>660</v>
      </c>
    </row>
    <row r="193" s="2" customFormat="1" ht="6.96" customHeight="1">
      <c r="A193" s="39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lqglKgxgKLfhJzoGibEe6rBdIENHnm5cRnXzWPxIeD72PXHAuo8sCbH9coL5Rj0uJ5Nd0mkYDvg3aOJIC80e3A==" hashValue="pE+58gjmkdEB5XHqKYbMgJ+R5Yjlav6mA9zT4uurRdkQLJIQB4+60Wnr83p2PDwe95X72PVkyxJ3wQA6wThLxQ==" algorithmName="SHA-512" password="CC35"/>
  <autoFilter ref="C86:K19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SO-03 Rekonstrukce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661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ROUND((SUM(BE86:BE175)),  2)</f>
        <v>0</v>
      </c>
      <c r="G33" s="39"/>
      <c r="H33" s="39"/>
      <c r="I33" s="149">
        <v>0.20999999999999999</v>
      </c>
      <c r="J33" s="148">
        <f>ROUND(((SUM(BE86:BE175))*I33),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ROUND((SUM(BF86:BF175)),  2)</f>
        <v>0</v>
      </c>
      <c r="G34" s="39"/>
      <c r="H34" s="39"/>
      <c r="I34" s="149">
        <v>0.14999999999999999</v>
      </c>
      <c r="J34" s="148">
        <f>ROUND(((SUM(BF86:BF175))*I34),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ROUND((SUM(BG86:BG175)),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ROUND((SUM(BH86:BH175)),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ROUND((SUM(BI86:BI175)),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SO-03 Rekonstrukce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SO-03 Rekonstrukce Vodovodu Řad C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9. 4. 2021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 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J113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110</v>
      </c>
      <c r="E63" s="175"/>
      <c r="F63" s="175"/>
      <c r="G63" s="175"/>
      <c r="H63" s="175"/>
      <c r="I63" s="175"/>
      <c r="J63" s="176">
        <f>J122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111</v>
      </c>
      <c r="E64" s="175"/>
      <c r="F64" s="175"/>
      <c r="G64" s="175"/>
      <c r="H64" s="175"/>
      <c r="I64" s="175"/>
      <c r="J64" s="176">
        <f>J125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113</v>
      </c>
      <c r="E65" s="175"/>
      <c r="F65" s="175"/>
      <c r="G65" s="175"/>
      <c r="H65" s="175"/>
      <c r="I65" s="175"/>
      <c r="J65" s="176">
        <f>J168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114</v>
      </c>
      <c r="E66" s="175"/>
      <c r="F66" s="175"/>
      <c r="G66" s="175"/>
      <c r="H66" s="175"/>
      <c r="I66" s="175"/>
      <c r="J66" s="176">
        <f>J173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115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SO-03 Rekonstrukce vodovodu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04 - SO-03 Rekonstrukce Vodovodu Řad C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Rotava</v>
      </c>
      <c r="G80" s="41"/>
      <c r="H80" s="41"/>
      <c r="I80" s="33" t="s">
        <v>23</v>
      </c>
      <c r="J80" s="73" t="str">
        <f>IF(J12="","",J12)</f>
        <v>9. 4. 2021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Rotava,Sídliště 721, Rotava</v>
      </c>
      <c r="G82" s="41"/>
      <c r="H82" s="41"/>
      <c r="I82" s="33" t="s">
        <v>31</v>
      </c>
      <c r="J82" s="37" t="str">
        <f>E21</f>
        <v>Štefan Bolvári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Štefan Bolvári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116</v>
      </c>
      <c r="D85" s="181" t="s">
        <v>56</v>
      </c>
      <c r="E85" s="181" t="s">
        <v>52</v>
      </c>
      <c r="F85" s="181" t="s">
        <v>53</v>
      </c>
      <c r="G85" s="181" t="s">
        <v>117</v>
      </c>
      <c r="H85" s="181" t="s">
        <v>118</v>
      </c>
      <c r="I85" s="181" t="s">
        <v>119</v>
      </c>
      <c r="J85" s="181" t="s">
        <v>105</v>
      </c>
      <c r="K85" s="182" t="s">
        <v>120</v>
      </c>
      <c r="L85" s="183"/>
      <c r="M85" s="93" t="s">
        <v>19</v>
      </c>
      <c r="N85" s="94" t="s">
        <v>41</v>
      </c>
      <c r="O85" s="94" t="s">
        <v>121</v>
      </c>
      <c r="P85" s="94" t="s">
        <v>122</v>
      </c>
      <c r="Q85" s="94" t="s">
        <v>123</v>
      </c>
      <c r="R85" s="94" t="s">
        <v>124</v>
      </c>
      <c r="S85" s="94" t="s">
        <v>125</v>
      </c>
      <c r="T85" s="95" t="s">
        <v>126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127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20.280351340000003</v>
      </c>
      <c r="S86" s="97"/>
      <c r="T86" s="187">
        <f>T87</f>
        <v>11.3796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106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128</v>
      </c>
      <c r="F87" s="192" t="s">
        <v>129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P88+P113+P122+P125+P168+P173</f>
        <v>0</v>
      </c>
      <c r="Q87" s="197"/>
      <c r="R87" s="198">
        <f>R88+R113+R122+R125+R168+R173</f>
        <v>20.280351340000003</v>
      </c>
      <c r="S87" s="197"/>
      <c r="T87" s="199">
        <f>T88+T113+T122+T125+T168+T173</f>
        <v>11.3796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130</v>
      </c>
      <c r="BK87" s="202">
        <f>BK88+BK113+BK122+BK125+BK168+BK173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79</v>
      </c>
      <c r="F88" s="203" t="s">
        <v>131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SUM(P89:P112)</f>
        <v>0</v>
      </c>
      <c r="Q88" s="197"/>
      <c r="R88" s="198">
        <f>SUM(R89:R112)</f>
        <v>0</v>
      </c>
      <c r="S88" s="197"/>
      <c r="T88" s="199">
        <f>SUM(T89:T112)</f>
        <v>11.3796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130</v>
      </c>
      <c r="BK88" s="202">
        <f>SUM(BK89:BK112)</f>
        <v>0</v>
      </c>
    </row>
    <row r="89" s="2" customFormat="1" ht="66.75" customHeight="1">
      <c r="A89" s="39"/>
      <c r="B89" s="40"/>
      <c r="C89" s="205" t="s">
        <v>79</v>
      </c>
      <c r="D89" s="205" t="s">
        <v>132</v>
      </c>
      <c r="E89" s="206" t="s">
        <v>133</v>
      </c>
      <c r="F89" s="207" t="s">
        <v>134</v>
      </c>
      <c r="G89" s="208" t="s">
        <v>135</v>
      </c>
      <c r="H89" s="209">
        <v>19.620000000000001</v>
      </c>
      <c r="I89" s="210"/>
      <c r="J89" s="211">
        <f>ROUND(I89*H89,2)</f>
        <v>0</v>
      </c>
      <c r="K89" s="207" t="s">
        <v>136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0.57999999999999996</v>
      </c>
      <c r="T89" s="215">
        <f>S89*H89</f>
        <v>11.3796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137</v>
      </c>
      <c r="AT89" s="216" t="s">
        <v>132</v>
      </c>
      <c r="AU89" s="216" t="s">
        <v>81</v>
      </c>
      <c r="AY89" s="18" t="s">
        <v>130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137</v>
      </c>
      <c r="BM89" s="216" t="s">
        <v>662</v>
      </c>
    </row>
    <row r="90" s="13" customFormat="1">
      <c r="A90" s="13"/>
      <c r="B90" s="218"/>
      <c r="C90" s="219"/>
      <c r="D90" s="220" t="s">
        <v>139</v>
      </c>
      <c r="E90" s="221" t="s">
        <v>19</v>
      </c>
      <c r="F90" s="222" t="s">
        <v>663</v>
      </c>
      <c r="G90" s="219"/>
      <c r="H90" s="223">
        <v>19.620000000000001</v>
      </c>
      <c r="I90" s="224"/>
      <c r="J90" s="219"/>
      <c r="K90" s="219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139</v>
      </c>
      <c r="AU90" s="229" t="s">
        <v>81</v>
      </c>
      <c r="AV90" s="13" t="s">
        <v>81</v>
      </c>
      <c r="AW90" s="13" t="s">
        <v>33</v>
      </c>
      <c r="AX90" s="13" t="s">
        <v>79</v>
      </c>
      <c r="AY90" s="229" t="s">
        <v>130</v>
      </c>
    </row>
    <row r="91" s="2" customFormat="1">
      <c r="A91" s="39"/>
      <c r="B91" s="40"/>
      <c r="C91" s="205" t="s">
        <v>81</v>
      </c>
      <c r="D91" s="205" t="s">
        <v>132</v>
      </c>
      <c r="E91" s="206" t="s">
        <v>146</v>
      </c>
      <c r="F91" s="207" t="s">
        <v>147</v>
      </c>
      <c r="G91" s="208" t="s">
        <v>148</v>
      </c>
      <c r="H91" s="209">
        <v>435.08800000000002</v>
      </c>
      <c r="I91" s="210"/>
      <c r="J91" s="211">
        <f>ROUND(I91*H91,2)</f>
        <v>0</v>
      </c>
      <c r="K91" s="207" t="s">
        <v>136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132</v>
      </c>
      <c r="AU91" s="216" t="s">
        <v>81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137</v>
      </c>
      <c r="BM91" s="216" t="s">
        <v>664</v>
      </c>
    </row>
    <row r="92" s="14" customFormat="1">
      <c r="A92" s="14"/>
      <c r="B92" s="230"/>
      <c r="C92" s="231"/>
      <c r="D92" s="220" t="s">
        <v>139</v>
      </c>
      <c r="E92" s="232" t="s">
        <v>19</v>
      </c>
      <c r="F92" s="233" t="s">
        <v>150</v>
      </c>
      <c r="G92" s="231"/>
      <c r="H92" s="232" t="s">
        <v>19</v>
      </c>
      <c r="I92" s="234"/>
      <c r="J92" s="231"/>
      <c r="K92" s="231"/>
      <c r="L92" s="235"/>
      <c r="M92" s="236"/>
      <c r="N92" s="237"/>
      <c r="O92" s="237"/>
      <c r="P92" s="237"/>
      <c r="Q92" s="237"/>
      <c r="R92" s="237"/>
      <c r="S92" s="237"/>
      <c r="T92" s="23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9" t="s">
        <v>139</v>
      </c>
      <c r="AU92" s="239" t="s">
        <v>81</v>
      </c>
      <c r="AV92" s="14" t="s">
        <v>79</v>
      </c>
      <c r="AW92" s="14" t="s">
        <v>33</v>
      </c>
      <c r="AX92" s="14" t="s">
        <v>71</v>
      </c>
      <c r="AY92" s="239" t="s">
        <v>130</v>
      </c>
    </row>
    <row r="93" s="13" customFormat="1">
      <c r="A93" s="13"/>
      <c r="B93" s="218"/>
      <c r="C93" s="219"/>
      <c r="D93" s="220" t="s">
        <v>139</v>
      </c>
      <c r="E93" s="221" t="s">
        <v>19</v>
      </c>
      <c r="F93" s="222" t="s">
        <v>665</v>
      </c>
      <c r="G93" s="219"/>
      <c r="H93" s="223">
        <v>31.588000000000001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139</v>
      </c>
      <c r="AU93" s="229" t="s">
        <v>81</v>
      </c>
      <c r="AV93" s="13" t="s">
        <v>81</v>
      </c>
      <c r="AW93" s="13" t="s">
        <v>33</v>
      </c>
      <c r="AX93" s="13" t="s">
        <v>71</v>
      </c>
      <c r="AY93" s="229" t="s">
        <v>130</v>
      </c>
    </row>
    <row r="94" s="14" customFormat="1">
      <c r="A94" s="14"/>
      <c r="B94" s="230"/>
      <c r="C94" s="231"/>
      <c r="D94" s="220" t="s">
        <v>139</v>
      </c>
      <c r="E94" s="232" t="s">
        <v>19</v>
      </c>
      <c r="F94" s="233" t="s">
        <v>666</v>
      </c>
      <c r="G94" s="231"/>
      <c r="H94" s="232" t="s">
        <v>19</v>
      </c>
      <c r="I94" s="234"/>
      <c r="J94" s="231"/>
      <c r="K94" s="231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139</v>
      </c>
      <c r="AU94" s="239" t="s">
        <v>81</v>
      </c>
      <c r="AV94" s="14" t="s">
        <v>79</v>
      </c>
      <c r="AW94" s="14" t="s">
        <v>33</v>
      </c>
      <c r="AX94" s="14" t="s">
        <v>71</v>
      </c>
      <c r="AY94" s="239" t="s">
        <v>130</v>
      </c>
    </row>
    <row r="95" s="13" customFormat="1">
      <c r="A95" s="13"/>
      <c r="B95" s="218"/>
      <c r="C95" s="219"/>
      <c r="D95" s="220" t="s">
        <v>139</v>
      </c>
      <c r="E95" s="221" t="s">
        <v>19</v>
      </c>
      <c r="F95" s="222" t="s">
        <v>667</v>
      </c>
      <c r="G95" s="219"/>
      <c r="H95" s="223">
        <v>403.5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139</v>
      </c>
      <c r="AU95" s="229" t="s">
        <v>81</v>
      </c>
      <c r="AV95" s="13" t="s">
        <v>81</v>
      </c>
      <c r="AW95" s="13" t="s">
        <v>33</v>
      </c>
      <c r="AX95" s="13" t="s">
        <v>71</v>
      </c>
      <c r="AY95" s="229" t="s">
        <v>130</v>
      </c>
    </row>
    <row r="96" s="15" customFormat="1">
      <c r="A96" s="15"/>
      <c r="B96" s="240"/>
      <c r="C96" s="241"/>
      <c r="D96" s="220" t="s">
        <v>139</v>
      </c>
      <c r="E96" s="242" t="s">
        <v>19</v>
      </c>
      <c r="F96" s="243" t="s">
        <v>154</v>
      </c>
      <c r="G96" s="241"/>
      <c r="H96" s="244">
        <v>435.08800000000002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0" t="s">
        <v>139</v>
      </c>
      <c r="AU96" s="250" t="s">
        <v>81</v>
      </c>
      <c r="AV96" s="15" t="s">
        <v>137</v>
      </c>
      <c r="AW96" s="15" t="s">
        <v>33</v>
      </c>
      <c r="AX96" s="15" t="s">
        <v>79</v>
      </c>
      <c r="AY96" s="250" t="s">
        <v>130</v>
      </c>
    </row>
    <row r="97" s="2" customFormat="1">
      <c r="A97" s="39"/>
      <c r="B97" s="40"/>
      <c r="C97" s="205" t="s">
        <v>145</v>
      </c>
      <c r="D97" s="205" t="s">
        <v>132</v>
      </c>
      <c r="E97" s="206" t="s">
        <v>155</v>
      </c>
      <c r="F97" s="207" t="s">
        <v>156</v>
      </c>
      <c r="G97" s="208" t="s">
        <v>148</v>
      </c>
      <c r="H97" s="209">
        <v>4</v>
      </c>
      <c r="I97" s="210"/>
      <c r="J97" s="211">
        <f>ROUND(I97*H97,2)</f>
        <v>0</v>
      </c>
      <c r="K97" s="207" t="s">
        <v>136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137</v>
      </c>
      <c r="AT97" s="216" t="s">
        <v>132</v>
      </c>
      <c r="AU97" s="216" t="s">
        <v>81</v>
      </c>
      <c r="AY97" s="18" t="s">
        <v>130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137</v>
      </c>
      <c r="BM97" s="216" t="s">
        <v>668</v>
      </c>
    </row>
    <row r="98" s="2" customFormat="1">
      <c r="A98" s="39"/>
      <c r="B98" s="40"/>
      <c r="C98" s="205" t="s">
        <v>137</v>
      </c>
      <c r="D98" s="205" t="s">
        <v>132</v>
      </c>
      <c r="E98" s="206" t="s">
        <v>159</v>
      </c>
      <c r="F98" s="207" t="s">
        <v>160</v>
      </c>
      <c r="G98" s="208" t="s">
        <v>148</v>
      </c>
      <c r="H98" s="209">
        <v>118.23</v>
      </c>
      <c r="I98" s="210"/>
      <c r="J98" s="211">
        <f>ROUND(I98*H98,2)</f>
        <v>0</v>
      </c>
      <c r="K98" s="207" t="s">
        <v>136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132</v>
      </c>
      <c r="AU98" s="216" t="s">
        <v>81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137</v>
      </c>
      <c r="BM98" s="216" t="s">
        <v>669</v>
      </c>
    </row>
    <row r="99" s="13" customFormat="1">
      <c r="A99" s="13"/>
      <c r="B99" s="218"/>
      <c r="C99" s="219"/>
      <c r="D99" s="220" t="s">
        <v>139</v>
      </c>
      <c r="E99" s="221" t="s">
        <v>19</v>
      </c>
      <c r="F99" s="222" t="s">
        <v>670</v>
      </c>
      <c r="G99" s="219"/>
      <c r="H99" s="223">
        <v>118.23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139</v>
      </c>
      <c r="AU99" s="229" t="s">
        <v>81</v>
      </c>
      <c r="AV99" s="13" t="s">
        <v>81</v>
      </c>
      <c r="AW99" s="13" t="s">
        <v>33</v>
      </c>
      <c r="AX99" s="13" t="s">
        <v>79</v>
      </c>
      <c r="AY99" s="229" t="s">
        <v>130</v>
      </c>
    </row>
    <row r="100" s="2" customFormat="1" ht="44.25" customHeight="1">
      <c r="A100" s="39"/>
      <c r="B100" s="40"/>
      <c r="C100" s="205" t="s">
        <v>158</v>
      </c>
      <c r="D100" s="205" t="s">
        <v>132</v>
      </c>
      <c r="E100" s="206" t="s">
        <v>164</v>
      </c>
      <c r="F100" s="207" t="s">
        <v>165</v>
      </c>
      <c r="G100" s="208" t="s">
        <v>148</v>
      </c>
      <c r="H100" s="209">
        <v>118.23</v>
      </c>
      <c r="I100" s="210"/>
      <c r="J100" s="211">
        <f>ROUND(I100*H100,2)</f>
        <v>0</v>
      </c>
      <c r="K100" s="207" t="s">
        <v>136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137</v>
      </c>
      <c r="AT100" s="216" t="s">
        <v>132</v>
      </c>
      <c r="AU100" s="216" t="s">
        <v>81</v>
      </c>
      <c r="AY100" s="18" t="s">
        <v>130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137</v>
      </c>
      <c r="BM100" s="216" t="s">
        <v>671</v>
      </c>
    </row>
    <row r="101" s="2" customFormat="1" ht="44.25" customHeight="1">
      <c r="A101" s="39"/>
      <c r="B101" s="40"/>
      <c r="C101" s="205" t="s">
        <v>163</v>
      </c>
      <c r="D101" s="205" t="s">
        <v>132</v>
      </c>
      <c r="E101" s="206" t="s">
        <v>168</v>
      </c>
      <c r="F101" s="207" t="s">
        <v>169</v>
      </c>
      <c r="G101" s="208" t="s">
        <v>170</v>
      </c>
      <c r="H101" s="209">
        <v>236.46000000000001</v>
      </c>
      <c r="I101" s="210"/>
      <c r="J101" s="211">
        <f>ROUND(I101*H101,2)</f>
        <v>0</v>
      </c>
      <c r="K101" s="207" t="s">
        <v>136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132</v>
      </c>
      <c r="AU101" s="216" t="s">
        <v>81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137</v>
      </c>
      <c r="BM101" s="216" t="s">
        <v>672</v>
      </c>
    </row>
    <row r="102" s="13" customFormat="1">
      <c r="A102" s="13"/>
      <c r="B102" s="218"/>
      <c r="C102" s="219"/>
      <c r="D102" s="220" t="s">
        <v>139</v>
      </c>
      <c r="E102" s="221" t="s">
        <v>19</v>
      </c>
      <c r="F102" s="222" t="s">
        <v>673</v>
      </c>
      <c r="G102" s="219"/>
      <c r="H102" s="223">
        <v>236.46000000000001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139</v>
      </c>
      <c r="AU102" s="229" t="s">
        <v>81</v>
      </c>
      <c r="AV102" s="13" t="s">
        <v>81</v>
      </c>
      <c r="AW102" s="13" t="s">
        <v>33</v>
      </c>
      <c r="AX102" s="13" t="s">
        <v>79</v>
      </c>
      <c r="AY102" s="229" t="s">
        <v>130</v>
      </c>
    </row>
    <row r="103" s="2" customFormat="1">
      <c r="A103" s="39"/>
      <c r="B103" s="40"/>
      <c r="C103" s="205" t="s">
        <v>167</v>
      </c>
      <c r="D103" s="205" t="s">
        <v>132</v>
      </c>
      <c r="E103" s="206" t="s">
        <v>174</v>
      </c>
      <c r="F103" s="207" t="s">
        <v>175</v>
      </c>
      <c r="G103" s="208" t="s">
        <v>148</v>
      </c>
      <c r="H103" s="209">
        <v>118.23</v>
      </c>
      <c r="I103" s="210"/>
      <c r="J103" s="211">
        <f>ROUND(I103*H103,2)</f>
        <v>0</v>
      </c>
      <c r="K103" s="207" t="s">
        <v>136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137</v>
      </c>
      <c r="AT103" s="216" t="s">
        <v>132</v>
      </c>
      <c r="AU103" s="216" t="s">
        <v>81</v>
      </c>
      <c r="AY103" s="18" t="s">
        <v>130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137</v>
      </c>
      <c r="BM103" s="216" t="s">
        <v>674</v>
      </c>
    </row>
    <row r="104" s="2" customFormat="1" ht="44.25" customHeight="1">
      <c r="A104" s="39"/>
      <c r="B104" s="40"/>
      <c r="C104" s="205" t="s">
        <v>173</v>
      </c>
      <c r="D104" s="205" t="s">
        <v>132</v>
      </c>
      <c r="E104" s="206" t="s">
        <v>178</v>
      </c>
      <c r="F104" s="207" t="s">
        <v>179</v>
      </c>
      <c r="G104" s="208" t="s">
        <v>148</v>
      </c>
      <c r="H104" s="209">
        <v>316.86000000000001</v>
      </c>
      <c r="I104" s="210"/>
      <c r="J104" s="211">
        <f>ROUND(I104*H104,2)</f>
        <v>0</v>
      </c>
      <c r="K104" s="207" t="s">
        <v>136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81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137</v>
      </c>
      <c r="BM104" s="216" t="s">
        <v>675</v>
      </c>
    </row>
    <row r="105" s="13" customFormat="1">
      <c r="A105" s="13"/>
      <c r="B105" s="218"/>
      <c r="C105" s="219"/>
      <c r="D105" s="220" t="s">
        <v>139</v>
      </c>
      <c r="E105" s="221" t="s">
        <v>19</v>
      </c>
      <c r="F105" s="222" t="s">
        <v>676</v>
      </c>
      <c r="G105" s="219"/>
      <c r="H105" s="223">
        <v>316.86000000000001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139</v>
      </c>
      <c r="AU105" s="229" t="s">
        <v>81</v>
      </c>
      <c r="AV105" s="13" t="s">
        <v>81</v>
      </c>
      <c r="AW105" s="13" t="s">
        <v>33</v>
      </c>
      <c r="AX105" s="13" t="s">
        <v>79</v>
      </c>
      <c r="AY105" s="229" t="s">
        <v>130</v>
      </c>
    </row>
    <row r="106" s="2" customFormat="1" ht="66.75" customHeight="1">
      <c r="A106" s="39"/>
      <c r="B106" s="40"/>
      <c r="C106" s="205" t="s">
        <v>177</v>
      </c>
      <c r="D106" s="205" t="s">
        <v>132</v>
      </c>
      <c r="E106" s="206" t="s">
        <v>183</v>
      </c>
      <c r="F106" s="207" t="s">
        <v>184</v>
      </c>
      <c r="G106" s="208" t="s">
        <v>148</v>
      </c>
      <c r="H106" s="209">
        <v>78.819999999999993</v>
      </c>
      <c r="I106" s="210"/>
      <c r="J106" s="211">
        <f>ROUND(I106*H106,2)</f>
        <v>0</v>
      </c>
      <c r="K106" s="207" t="s">
        <v>136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137</v>
      </c>
      <c r="AT106" s="216" t="s">
        <v>132</v>
      </c>
      <c r="AU106" s="216" t="s">
        <v>81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137</v>
      </c>
      <c r="BM106" s="216" t="s">
        <v>677</v>
      </c>
    </row>
    <row r="107" s="14" customFormat="1">
      <c r="A107" s="14"/>
      <c r="B107" s="230"/>
      <c r="C107" s="231"/>
      <c r="D107" s="220" t="s">
        <v>139</v>
      </c>
      <c r="E107" s="232" t="s">
        <v>19</v>
      </c>
      <c r="F107" s="233" t="s">
        <v>150</v>
      </c>
      <c r="G107" s="231"/>
      <c r="H107" s="232" t="s">
        <v>19</v>
      </c>
      <c r="I107" s="234"/>
      <c r="J107" s="231"/>
      <c r="K107" s="231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139</v>
      </c>
      <c r="AU107" s="239" t="s">
        <v>81</v>
      </c>
      <c r="AV107" s="14" t="s">
        <v>79</v>
      </c>
      <c r="AW107" s="14" t="s">
        <v>33</v>
      </c>
      <c r="AX107" s="14" t="s">
        <v>71</v>
      </c>
      <c r="AY107" s="239" t="s">
        <v>130</v>
      </c>
    </row>
    <row r="108" s="13" customFormat="1">
      <c r="A108" s="13"/>
      <c r="B108" s="218"/>
      <c r="C108" s="219"/>
      <c r="D108" s="220" t="s">
        <v>139</v>
      </c>
      <c r="E108" s="221" t="s">
        <v>19</v>
      </c>
      <c r="F108" s="222" t="s">
        <v>678</v>
      </c>
      <c r="G108" s="219"/>
      <c r="H108" s="223">
        <v>5.8860000000000001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139</v>
      </c>
      <c r="AU108" s="229" t="s">
        <v>81</v>
      </c>
      <c r="AV108" s="13" t="s">
        <v>81</v>
      </c>
      <c r="AW108" s="13" t="s">
        <v>33</v>
      </c>
      <c r="AX108" s="13" t="s">
        <v>71</v>
      </c>
      <c r="AY108" s="229" t="s">
        <v>130</v>
      </c>
    </row>
    <row r="109" s="14" customFormat="1">
      <c r="A109" s="14"/>
      <c r="B109" s="230"/>
      <c r="C109" s="231"/>
      <c r="D109" s="220" t="s">
        <v>139</v>
      </c>
      <c r="E109" s="232" t="s">
        <v>19</v>
      </c>
      <c r="F109" s="233" t="s">
        <v>666</v>
      </c>
      <c r="G109" s="231"/>
      <c r="H109" s="232" t="s">
        <v>19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139</v>
      </c>
      <c r="AU109" s="239" t="s">
        <v>81</v>
      </c>
      <c r="AV109" s="14" t="s">
        <v>79</v>
      </c>
      <c r="AW109" s="14" t="s">
        <v>33</v>
      </c>
      <c r="AX109" s="14" t="s">
        <v>71</v>
      </c>
      <c r="AY109" s="239" t="s">
        <v>130</v>
      </c>
    </row>
    <row r="110" s="13" customFormat="1">
      <c r="A110" s="13"/>
      <c r="B110" s="218"/>
      <c r="C110" s="219"/>
      <c r="D110" s="220" t="s">
        <v>139</v>
      </c>
      <c r="E110" s="221" t="s">
        <v>19</v>
      </c>
      <c r="F110" s="222" t="s">
        <v>679</v>
      </c>
      <c r="G110" s="219"/>
      <c r="H110" s="223">
        <v>72.933999999999998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139</v>
      </c>
      <c r="AU110" s="229" t="s">
        <v>81</v>
      </c>
      <c r="AV110" s="13" t="s">
        <v>81</v>
      </c>
      <c r="AW110" s="13" t="s">
        <v>33</v>
      </c>
      <c r="AX110" s="13" t="s">
        <v>71</v>
      </c>
      <c r="AY110" s="229" t="s">
        <v>130</v>
      </c>
    </row>
    <row r="111" s="15" customFormat="1">
      <c r="A111" s="15"/>
      <c r="B111" s="240"/>
      <c r="C111" s="241"/>
      <c r="D111" s="220" t="s">
        <v>139</v>
      </c>
      <c r="E111" s="242" t="s">
        <v>19</v>
      </c>
      <c r="F111" s="243" t="s">
        <v>154</v>
      </c>
      <c r="G111" s="241"/>
      <c r="H111" s="244">
        <v>78.819999999999993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0" t="s">
        <v>139</v>
      </c>
      <c r="AU111" s="250" t="s">
        <v>81</v>
      </c>
      <c r="AV111" s="15" t="s">
        <v>137</v>
      </c>
      <c r="AW111" s="15" t="s">
        <v>33</v>
      </c>
      <c r="AX111" s="15" t="s">
        <v>79</v>
      </c>
      <c r="AY111" s="250" t="s">
        <v>130</v>
      </c>
    </row>
    <row r="112" s="2" customFormat="1" ht="16.5" customHeight="1">
      <c r="A112" s="39"/>
      <c r="B112" s="40"/>
      <c r="C112" s="251" t="s">
        <v>182</v>
      </c>
      <c r="D112" s="251" t="s">
        <v>188</v>
      </c>
      <c r="E112" s="252" t="s">
        <v>189</v>
      </c>
      <c r="F112" s="253" t="s">
        <v>190</v>
      </c>
      <c r="G112" s="254" t="s">
        <v>170</v>
      </c>
      <c r="H112" s="255">
        <v>157.63999999999999</v>
      </c>
      <c r="I112" s="256"/>
      <c r="J112" s="257">
        <f>ROUND(I112*H112,2)</f>
        <v>0</v>
      </c>
      <c r="K112" s="253" t="s">
        <v>136</v>
      </c>
      <c r="L112" s="258"/>
      <c r="M112" s="259" t="s">
        <v>19</v>
      </c>
      <c r="N112" s="260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173</v>
      </c>
      <c r="AT112" s="216" t="s">
        <v>188</v>
      </c>
      <c r="AU112" s="216" t="s">
        <v>81</v>
      </c>
      <c r="AY112" s="18" t="s">
        <v>130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137</v>
      </c>
      <c r="BM112" s="216" t="s">
        <v>680</v>
      </c>
    </row>
    <row r="113" s="12" customFormat="1" ht="22.8" customHeight="1">
      <c r="A113" s="12"/>
      <c r="B113" s="189"/>
      <c r="C113" s="190"/>
      <c r="D113" s="191" t="s">
        <v>70</v>
      </c>
      <c r="E113" s="203" t="s">
        <v>137</v>
      </c>
      <c r="F113" s="203" t="s">
        <v>193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SUM(P114:P121)</f>
        <v>0</v>
      </c>
      <c r="Q113" s="197"/>
      <c r="R113" s="198">
        <f>SUM(R114:R121)</f>
        <v>0.0063899999999999998</v>
      </c>
      <c r="S113" s="197"/>
      <c r="T113" s="199">
        <f>SUM(T114:T121)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79</v>
      </c>
      <c r="AT113" s="201" t="s">
        <v>70</v>
      </c>
      <c r="AU113" s="201" t="s">
        <v>79</v>
      </c>
      <c r="AY113" s="200" t="s">
        <v>130</v>
      </c>
      <c r="BK113" s="202">
        <f>SUM(BK114:BK121)</f>
        <v>0</v>
      </c>
    </row>
    <row r="114" s="2" customFormat="1" ht="33" customHeight="1">
      <c r="A114" s="39"/>
      <c r="B114" s="40"/>
      <c r="C114" s="205" t="s">
        <v>187</v>
      </c>
      <c r="D114" s="205" t="s">
        <v>132</v>
      </c>
      <c r="E114" s="206" t="s">
        <v>195</v>
      </c>
      <c r="F114" s="207" t="s">
        <v>196</v>
      </c>
      <c r="G114" s="208" t="s">
        <v>148</v>
      </c>
      <c r="H114" s="209">
        <v>39.409999999999997</v>
      </c>
      <c r="I114" s="210"/>
      <c r="J114" s="211">
        <f>ROUND(I114*H114,2)</f>
        <v>0</v>
      </c>
      <c r="K114" s="207" t="s">
        <v>136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137</v>
      </c>
      <c r="AT114" s="216" t="s">
        <v>132</v>
      </c>
      <c r="AU114" s="216" t="s">
        <v>81</v>
      </c>
      <c r="AY114" s="18" t="s">
        <v>130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137</v>
      </c>
      <c r="BM114" s="216" t="s">
        <v>681</v>
      </c>
    </row>
    <row r="115" s="14" customFormat="1">
      <c r="A115" s="14"/>
      <c r="B115" s="230"/>
      <c r="C115" s="231"/>
      <c r="D115" s="220" t="s">
        <v>139</v>
      </c>
      <c r="E115" s="232" t="s">
        <v>19</v>
      </c>
      <c r="F115" s="233" t="s">
        <v>150</v>
      </c>
      <c r="G115" s="231"/>
      <c r="H115" s="232" t="s">
        <v>19</v>
      </c>
      <c r="I115" s="234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139</v>
      </c>
      <c r="AU115" s="239" t="s">
        <v>81</v>
      </c>
      <c r="AV115" s="14" t="s">
        <v>79</v>
      </c>
      <c r="AW115" s="14" t="s">
        <v>33</v>
      </c>
      <c r="AX115" s="14" t="s">
        <v>71</v>
      </c>
      <c r="AY115" s="239" t="s">
        <v>130</v>
      </c>
    </row>
    <row r="116" s="13" customFormat="1">
      <c r="A116" s="13"/>
      <c r="B116" s="218"/>
      <c r="C116" s="219"/>
      <c r="D116" s="220" t="s">
        <v>139</v>
      </c>
      <c r="E116" s="221" t="s">
        <v>19</v>
      </c>
      <c r="F116" s="222" t="s">
        <v>682</v>
      </c>
      <c r="G116" s="219"/>
      <c r="H116" s="223">
        <v>2.9430000000000001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139</v>
      </c>
      <c r="AU116" s="229" t="s">
        <v>81</v>
      </c>
      <c r="AV116" s="13" t="s">
        <v>81</v>
      </c>
      <c r="AW116" s="13" t="s">
        <v>33</v>
      </c>
      <c r="AX116" s="13" t="s">
        <v>71</v>
      </c>
      <c r="AY116" s="229" t="s">
        <v>130</v>
      </c>
    </row>
    <row r="117" s="14" customFormat="1">
      <c r="A117" s="14"/>
      <c r="B117" s="230"/>
      <c r="C117" s="231"/>
      <c r="D117" s="220" t="s">
        <v>139</v>
      </c>
      <c r="E117" s="232" t="s">
        <v>19</v>
      </c>
      <c r="F117" s="233" t="s">
        <v>683</v>
      </c>
      <c r="G117" s="231"/>
      <c r="H117" s="232" t="s">
        <v>19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139</v>
      </c>
      <c r="AU117" s="239" t="s">
        <v>81</v>
      </c>
      <c r="AV117" s="14" t="s">
        <v>79</v>
      </c>
      <c r="AW117" s="14" t="s">
        <v>33</v>
      </c>
      <c r="AX117" s="14" t="s">
        <v>71</v>
      </c>
      <c r="AY117" s="239" t="s">
        <v>130</v>
      </c>
    </row>
    <row r="118" s="13" customFormat="1">
      <c r="A118" s="13"/>
      <c r="B118" s="218"/>
      <c r="C118" s="219"/>
      <c r="D118" s="220" t="s">
        <v>139</v>
      </c>
      <c r="E118" s="221" t="s">
        <v>19</v>
      </c>
      <c r="F118" s="222" t="s">
        <v>684</v>
      </c>
      <c r="G118" s="219"/>
      <c r="H118" s="223">
        <v>36.466999999999999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139</v>
      </c>
      <c r="AU118" s="229" t="s">
        <v>81</v>
      </c>
      <c r="AV118" s="13" t="s">
        <v>81</v>
      </c>
      <c r="AW118" s="13" t="s">
        <v>33</v>
      </c>
      <c r="AX118" s="13" t="s">
        <v>71</v>
      </c>
      <c r="AY118" s="229" t="s">
        <v>130</v>
      </c>
    </row>
    <row r="119" s="15" customFormat="1">
      <c r="A119" s="15"/>
      <c r="B119" s="240"/>
      <c r="C119" s="241"/>
      <c r="D119" s="220" t="s">
        <v>139</v>
      </c>
      <c r="E119" s="242" t="s">
        <v>19</v>
      </c>
      <c r="F119" s="243" t="s">
        <v>154</v>
      </c>
      <c r="G119" s="241"/>
      <c r="H119" s="244">
        <v>39.409999999999997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0" t="s">
        <v>139</v>
      </c>
      <c r="AU119" s="250" t="s">
        <v>81</v>
      </c>
      <c r="AV119" s="15" t="s">
        <v>137</v>
      </c>
      <c r="AW119" s="15" t="s">
        <v>33</v>
      </c>
      <c r="AX119" s="15" t="s">
        <v>79</v>
      </c>
      <c r="AY119" s="250" t="s">
        <v>130</v>
      </c>
    </row>
    <row r="120" s="2" customFormat="1" ht="33" customHeight="1">
      <c r="A120" s="39"/>
      <c r="B120" s="40"/>
      <c r="C120" s="205" t="s">
        <v>194</v>
      </c>
      <c r="D120" s="205" t="s">
        <v>132</v>
      </c>
      <c r="E120" s="206" t="s">
        <v>200</v>
      </c>
      <c r="F120" s="207" t="s">
        <v>201</v>
      </c>
      <c r="G120" s="208" t="s">
        <v>148</v>
      </c>
      <c r="H120" s="209">
        <v>0.5</v>
      </c>
      <c r="I120" s="210"/>
      <c r="J120" s="211">
        <f>ROUND(I120*H120,2)</f>
        <v>0</v>
      </c>
      <c r="K120" s="207" t="s">
        <v>136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137</v>
      </c>
      <c r="AT120" s="216" t="s">
        <v>132</v>
      </c>
      <c r="AU120" s="216" t="s">
        <v>81</v>
      </c>
      <c r="AY120" s="18" t="s">
        <v>130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137</v>
      </c>
      <c r="BM120" s="216" t="s">
        <v>685</v>
      </c>
    </row>
    <row r="121" s="2" customFormat="1">
      <c r="A121" s="39"/>
      <c r="B121" s="40"/>
      <c r="C121" s="205" t="s">
        <v>199</v>
      </c>
      <c r="D121" s="205" t="s">
        <v>132</v>
      </c>
      <c r="E121" s="206" t="s">
        <v>204</v>
      </c>
      <c r="F121" s="207" t="s">
        <v>205</v>
      </c>
      <c r="G121" s="208" t="s">
        <v>135</v>
      </c>
      <c r="H121" s="209">
        <v>1</v>
      </c>
      <c r="I121" s="210"/>
      <c r="J121" s="211">
        <f>ROUND(I121*H121,2)</f>
        <v>0</v>
      </c>
      <c r="K121" s="207" t="s">
        <v>136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0.0063899999999999998</v>
      </c>
      <c r="R121" s="214">
        <f>Q121*H121</f>
        <v>0.0063899999999999998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137</v>
      </c>
      <c r="AT121" s="216" t="s">
        <v>132</v>
      </c>
      <c r="AU121" s="216" t="s">
        <v>81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137</v>
      </c>
      <c r="BM121" s="216" t="s">
        <v>686</v>
      </c>
    </row>
    <row r="122" s="12" customFormat="1" ht="22.8" customHeight="1">
      <c r="A122" s="12"/>
      <c r="B122" s="189"/>
      <c r="C122" s="190"/>
      <c r="D122" s="191" t="s">
        <v>70</v>
      </c>
      <c r="E122" s="203" t="s">
        <v>158</v>
      </c>
      <c r="F122" s="203" t="s">
        <v>207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SUM(P123:P124)</f>
        <v>0</v>
      </c>
      <c r="Q122" s="197"/>
      <c r="R122" s="198">
        <f>SUM(R123:R124)</f>
        <v>16.480800000000002</v>
      </c>
      <c r="S122" s="197"/>
      <c r="T122" s="199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79</v>
      </c>
      <c r="AT122" s="201" t="s">
        <v>70</v>
      </c>
      <c r="AU122" s="201" t="s">
        <v>79</v>
      </c>
      <c r="AY122" s="200" t="s">
        <v>130</v>
      </c>
      <c r="BK122" s="202">
        <f>SUM(BK123:BK124)</f>
        <v>0</v>
      </c>
    </row>
    <row r="123" s="2" customFormat="1">
      <c r="A123" s="39"/>
      <c r="B123" s="40"/>
      <c r="C123" s="205" t="s">
        <v>203</v>
      </c>
      <c r="D123" s="205" t="s">
        <v>132</v>
      </c>
      <c r="E123" s="206" t="s">
        <v>208</v>
      </c>
      <c r="F123" s="207" t="s">
        <v>209</v>
      </c>
      <c r="G123" s="208" t="s">
        <v>135</v>
      </c>
      <c r="H123" s="209">
        <v>19.620000000000001</v>
      </c>
      <c r="I123" s="210"/>
      <c r="J123" s="211">
        <f>ROUND(I123*H123,2)</f>
        <v>0</v>
      </c>
      <c r="K123" s="207" t="s">
        <v>136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0.46000000000000002</v>
      </c>
      <c r="R123" s="214">
        <f>Q123*H123</f>
        <v>9.0252000000000017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137</v>
      </c>
      <c r="AT123" s="216" t="s">
        <v>132</v>
      </c>
      <c r="AU123" s="216" t="s">
        <v>81</v>
      </c>
      <c r="AY123" s="18" t="s">
        <v>130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137</v>
      </c>
      <c r="BM123" s="216" t="s">
        <v>687</v>
      </c>
    </row>
    <row r="124" s="2" customFormat="1" ht="44.25" customHeight="1">
      <c r="A124" s="39"/>
      <c r="B124" s="40"/>
      <c r="C124" s="205" t="s">
        <v>8</v>
      </c>
      <c r="D124" s="205" t="s">
        <v>132</v>
      </c>
      <c r="E124" s="206" t="s">
        <v>212</v>
      </c>
      <c r="F124" s="207" t="s">
        <v>213</v>
      </c>
      <c r="G124" s="208" t="s">
        <v>135</v>
      </c>
      <c r="H124" s="209">
        <v>19.620000000000001</v>
      </c>
      <c r="I124" s="210"/>
      <c r="J124" s="211">
        <f>ROUND(I124*H124,2)</f>
        <v>0</v>
      </c>
      <c r="K124" s="207" t="s">
        <v>136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0.38</v>
      </c>
      <c r="R124" s="214">
        <f>Q124*H124</f>
        <v>7.4556000000000004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137</v>
      </c>
      <c r="AT124" s="216" t="s">
        <v>132</v>
      </c>
      <c r="AU124" s="216" t="s">
        <v>81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137</v>
      </c>
      <c r="BM124" s="216" t="s">
        <v>688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173</v>
      </c>
      <c r="F125" s="203" t="s">
        <v>223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SUM(P126:P167)</f>
        <v>0</v>
      </c>
      <c r="Q125" s="197"/>
      <c r="R125" s="198">
        <f>SUM(R126:R167)</f>
        <v>3.7931613400000002</v>
      </c>
      <c r="S125" s="197"/>
      <c r="T125" s="199">
        <f>SUM(T126:T167)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79</v>
      </c>
      <c r="AT125" s="201" t="s">
        <v>70</v>
      </c>
      <c r="AU125" s="201" t="s">
        <v>79</v>
      </c>
      <c r="AY125" s="200" t="s">
        <v>130</v>
      </c>
      <c r="BK125" s="202">
        <f>SUM(BK126:BK167)</f>
        <v>0</v>
      </c>
    </row>
    <row r="126" s="2" customFormat="1">
      <c r="A126" s="39"/>
      <c r="B126" s="40"/>
      <c r="C126" s="205" t="s">
        <v>211</v>
      </c>
      <c r="D126" s="205" t="s">
        <v>132</v>
      </c>
      <c r="E126" s="206" t="s">
        <v>225</v>
      </c>
      <c r="F126" s="207" t="s">
        <v>226</v>
      </c>
      <c r="G126" s="208" t="s">
        <v>227</v>
      </c>
      <c r="H126" s="209">
        <v>6</v>
      </c>
      <c r="I126" s="210"/>
      <c r="J126" s="211">
        <f>ROUND(I126*H126,2)</f>
        <v>0</v>
      </c>
      <c r="K126" s="207" t="s">
        <v>136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137</v>
      </c>
      <c r="AT126" s="216" t="s">
        <v>132</v>
      </c>
      <c r="AU126" s="216" t="s">
        <v>81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137</v>
      </c>
      <c r="BM126" s="216" t="s">
        <v>689</v>
      </c>
    </row>
    <row r="127" s="2" customFormat="1">
      <c r="A127" s="39"/>
      <c r="B127" s="40"/>
      <c r="C127" s="251" t="s">
        <v>215</v>
      </c>
      <c r="D127" s="251" t="s">
        <v>188</v>
      </c>
      <c r="E127" s="252" t="s">
        <v>230</v>
      </c>
      <c r="F127" s="253" t="s">
        <v>231</v>
      </c>
      <c r="G127" s="254" t="s">
        <v>227</v>
      </c>
      <c r="H127" s="255">
        <v>1</v>
      </c>
      <c r="I127" s="256"/>
      <c r="J127" s="257">
        <f>ROUND(I127*H127,2)</f>
        <v>0</v>
      </c>
      <c r="K127" s="253" t="s">
        <v>136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0.012200000000000001</v>
      </c>
      <c r="R127" s="214">
        <f>Q127*H127</f>
        <v>0.012200000000000001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188</v>
      </c>
      <c r="AU127" s="216" t="s">
        <v>81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137</v>
      </c>
      <c r="BM127" s="216" t="s">
        <v>690</v>
      </c>
    </row>
    <row r="128" s="2" customFormat="1">
      <c r="A128" s="39"/>
      <c r="B128" s="40"/>
      <c r="C128" s="251" t="s">
        <v>219</v>
      </c>
      <c r="D128" s="251" t="s">
        <v>188</v>
      </c>
      <c r="E128" s="252" t="s">
        <v>233</v>
      </c>
      <c r="F128" s="253" t="s">
        <v>234</v>
      </c>
      <c r="G128" s="254" t="s">
        <v>227</v>
      </c>
      <c r="H128" s="255">
        <v>5</v>
      </c>
      <c r="I128" s="256"/>
      <c r="J128" s="257">
        <f>ROUND(I128*H128,2)</f>
        <v>0</v>
      </c>
      <c r="K128" s="253" t="s">
        <v>136</v>
      </c>
      <c r="L128" s="258"/>
      <c r="M128" s="259" t="s">
        <v>19</v>
      </c>
      <c r="N128" s="260" t="s">
        <v>42</v>
      </c>
      <c r="O128" s="85"/>
      <c r="P128" s="214">
        <f>O128*H128</f>
        <v>0</v>
      </c>
      <c r="Q128" s="214">
        <v>0.0080000000000000002</v>
      </c>
      <c r="R128" s="214">
        <f>Q128*H128</f>
        <v>0.040000000000000001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188</v>
      </c>
      <c r="AU128" s="216" t="s">
        <v>81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137</v>
      </c>
      <c r="BM128" s="216" t="s">
        <v>691</v>
      </c>
    </row>
    <row r="129" s="2" customFormat="1">
      <c r="A129" s="39"/>
      <c r="B129" s="40"/>
      <c r="C129" s="205" t="s">
        <v>224</v>
      </c>
      <c r="D129" s="205" t="s">
        <v>132</v>
      </c>
      <c r="E129" s="206" t="s">
        <v>241</v>
      </c>
      <c r="F129" s="207" t="s">
        <v>242</v>
      </c>
      <c r="G129" s="208" t="s">
        <v>227</v>
      </c>
      <c r="H129" s="209">
        <v>3</v>
      </c>
      <c r="I129" s="210"/>
      <c r="J129" s="211">
        <f>ROUND(I129*H129,2)</f>
        <v>0</v>
      </c>
      <c r="K129" s="207" t="s">
        <v>136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137</v>
      </c>
      <c r="AT129" s="216" t="s">
        <v>132</v>
      </c>
      <c r="AU129" s="216" t="s">
        <v>81</v>
      </c>
      <c r="AY129" s="18" t="s">
        <v>130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137</v>
      </c>
      <c r="BM129" s="216" t="s">
        <v>692</v>
      </c>
    </row>
    <row r="130" s="2" customFormat="1">
      <c r="A130" s="39"/>
      <c r="B130" s="40"/>
      <c r="C130" s="251" t="s">
        <v>229</v>
      </c>
      <c r="D130" s="251" t="s">
        <v>188</v>
      </c>
      <c r="E130" s="252" t="s">
        <v>245</v>
      </c>
      <c r="F130" s="253" t="s">
        <v>246</v>
      </c>
      <c r="G130" s="254" t="s">
        <v>227</v>
      </c>
      <c r="H130" s="255">
        <v>3</v>
      </c>
      <c r="I130" s="256"/>
      <c r="J130" s="257">
        <f>ROUND(I130*H130,2)</f>
        <v>0</v>
      </c>
      <c r="K130" s="253" t="s">
        <v>136</v>
      </c>
      <c r="L130" s="258"/>
      <c r="M130" s="259" t="s">
        <v>19</v>
      </c>
      <c r="N130" s="260" t="s">
        <v>42</v>
      </c>
      <c r="O130" s="85"/>
      <c r="P130" s="214">
        <f>O130*H130</f>
        <v>0</v>
      </c>
      <c r="Q130" s="214">
        <v>0.0149</v>
      </c>
      <c r="R130" s="214">
        <f>Q130*H130</f>
        <v>0.044700000000000004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188</v>
      </c>
      <c r="AU130" s="216" t="s">
        <v>81</v>
      </c>
      <c r="AY130" s="18" t="s">
        <v>130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137</v>
      </c>
      <c r="BM130" s="216" t="s">
        <v>693</v>
      </c>
    </row>
    <row r="131" s="2" customFormat="1">
      <c r="A131" s="39"/>
      <c r="B131" s="40"/>
      <c r="C131" s="205" t="s">
        <v>7</v>
      </c>
      <c r="D131" s="205" t="s">
        <v>132</v>
      </c>
      <c r="E131" s="206" t="s">
        <v>249</v>
      </c>
      <c r="F131" s="207" t="s">
        <v>250</v>
      </c>
      <c r="G131" s="208" t="s">
        <v>251</v>
      </c>
      <c r="H131" s="209">
        <v>21.800000000000001</v>
      </c>
      <c r="I131" s="210"/>
      <c r="J131" s="211">
        <f>ROUND(I131*H131,2)</f>
        <v>0</v>
      </c>
      <c r="K131" s="207" t="s">
        <v>136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137</v>
      </c>
      <c r="AT131" s="216" t="s">
        <v>132</v>
      </c>
      <c r="AU131" s="216" t="s">
        <v>81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137</v>
      </c>
      <c r="BM131" s="216" t="s">
        <v>694</v>
      </c>
    </row>
    <row r="132" s="2" customFormat="1">
      <c r="A132" s="39"/>
      <c r="B132" s="40"/>
      <c r="C132" s="251" t="s">
        <v>236</v>
      </c>
      <c r="D132" s="251" t="s">
        <v>188</v>
      </c>
      <c r="E132" s="252" t="s">
        <v>254</v>
      </c>
      <c r="F132" s="253" t="s">
        <v>255</v>
      </c>
      <c r="G132" s="254" t="s">
        <v>251</v>
      </c>
      <c r="H132" s="255">
        <v>22.126999999999999</v>
      </c>
      <c r="I132" s="256"/>
      <c r="J132" s="257">
        <f>ROUND(I132*H132,2)</f>
        <v>0</v>
      </c>
      <c r="K132" s="253" t="s">
        <v>136</v>
      </c>
      <c r="L132" s="258"/>
      <c r="M132" s="259" t="s">
        <v>19</v>
      </c>
      <c r="N132" s="260" t="s">
        <v>42</v>
      </c>
      <c r="O132" s="85"/>
      <c r="P132" s="214">
        <f>O132*H132</f>
        <v>0</v>
      </c>
      <c r="Q132" s="214">
        <v>0.00027999999999999998</v>
      </c>
      <c r="R132" s="214">
        <f>Q132*H132</f>
        <v>0.0061955599999999993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188</v>
      </c>
      <c r="AU132" s="216" t="s">
        <v>81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137</v>
      </c>
      <c r="BM132" s="216" t="s">
        <v>695</v>
      </c>
    </row>
    <row r="133" s="13" customFormat="1">
      <c r="A133" s="13"/>
      <c r="B133" s="218"/>
      <c r="C133" s="219"/>
      <c r="D133" s="220" t="s">
        <v>139</v>
      </c>
      <c r="E133" s="219"/>
      <c r="F133" s="222" t="s">
        <v>696</v>
      </c>
      <c r="G133" s="219"/>
      <c r="H133" s="223">
        <v>22.126999999999999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139</v>
      </c>
      <c r="AU133" s="229" t="s">
        <v>81</v>
      </c>
      <c r="AV133" s="13" t="s">
        <v>81</v>
      </c>
      <c r="AW133" s="13" t="s">
        <v>4</v>
      </c>
      <c r="AX133" s="13" t="s">
        <v>79</v>
      </c>
      <c r="AY133" s="229" t="s">
        <v>130</v>
      </c>
    </row>
    <row r="134" s="2" customFormat="1">
      <c r="A134" s="39"/>
      <c r="B134" s="40"/>
      <c r="C134" s="205" t="s">
        <v>240</v>
      </c>
      <c r="D134" s="205" t="s">
        <v>132</v>
      </c>
      <c r="E134" s="206" t="s">
        <v>268</v>
      </c>
      <c r="F134" s="207" t="s">
        <v>269</v>
      </c>
      <c r="G134" s="208" t="s">
        <v>251</v>
      </c>
      <c r="H134" s="209">
        <v>541.39999999999998</v>
      </c>
      <c r="I134" s="210"/>
      <c r="J134" s="211">
        <f>ROUND(I134*H134,2)</f>
        <v>0</v>
      </c>
      <c r="K134" s="207" t="s">
        <v>136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137</v>
      </c>
      <c r="AT134" s="216" t="s">
        <v>132</v>
      </c>
      <c r="AU134" s="216" t="s">
        <v>81</v>
      </c>
      <c r="AY134" s="18" t="s">
        <v>130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137</v>
      </c>
      <c r="BM134" s="216" t="s">
        <v>697</v>
      </c>
    </row>
    <row r="135" s="2" customFormat="1" ht="21.75" customHeight="1">
      <c r="A135" s="39"/>
      <c r="B135" s="40"/>
      <c r="C135" s="251" t="s">
        <v>244</v>
      </c>
      <c r="D135" s="251" t="s">
        <v>188</v>
      </c>
      <c r="E135" s="252" t="s">
        <v>272</v>
      </c>
      <c r="F135" s="253" t="s">
        <v>273</v>
      </c>
      <c r="G135" s="254" t="s">
        <v>251</v>
      </c>
      <c r="H135" s="255">
        <v>549.52099999999996</v>
      </c>
      <c r="I135" s="256"/>
      <c r="J135" s="257">
        <f>ROUND(I135*H135,2)</f>
        <v>0</v>
      </c>
      <c r="K135" s="253" t="s">
        <v>136</v>
      </c>
      <c r="L135" s="258"/>
      <c r="M135" s="259" t="s">
        <v>19</v>
      </c>
      <c r="N135" s="260" t="s">
        <v>42</v>
      </c>
      <c r="O135" s="85"/>
      <c r="P135" s="214">
        <f>O135*H135</f>
        <v>0</v>
      </c>
      <c r="Q135" s="214">
        <v>0.00018000000000000001</v>
      </c>
      <c r="R135" s="214">
        <f>Q135*H135</f>
        <v>0.098913779999999993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188</v>
      </c>
      <c r="AU135" s="216" t="s">
        <v>81</v>
      </c>
      <c r="AY135" s="18" t="s">
        <v>130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137</v>
      </c>
      <c r="BM135" s="216" t="s">
        <v>698</v>
      </c>
    </row>
    <row r="136" s="13" customFormat="1">
      <c r="A136" s="13"/>
      <c r="B136" s="218"/>
      <c r="C136" s="219"/>
      <c r="D136" s="220" t="s">
        <v>139</v>
      </c>
      <c r="E136" s="219"/>
      <c r="F136" s="222" t="s">
        <v>699</v>
      </c>
      <c r="G136" s="219"/>
      <c r="H136" s="223">
        <v>549.52099999999996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139</v>
      </c>
      <c r="AU136" s="229" t="s">
        <v>81</v>
      </c>
      <c r="AV136" s="13" t="s">
        <v>81</v>
      </c>
      <c r="AW136" s="13" t="s">
        <v>4</v>
      </c>
      <c r="AX136" s="13" t="s">
        <v>79</v>
      </c>
      <c r="AY136" s="229" t="s">
        <v>130</v>
      </c>
    </row>
    <row r="137" s="2" customFormat="1">
      <c r="A137" s="39"/>
      <c r="B137" s="40"/>
      <c r="C137" s="205" t="s">
        <v>248</v>
      </c>
      <c r="D137" s="205" t="s">
        <v>132</v>
      </c>
      <c r="E137" s="206" t="s">
        <v>277</v>
      </c>
      <c r="F137" s="207" t="s">
        <v>278</v>
      </c>
      <c r="G137" s="208" t="s">
        <v>227</v>
      </c>
      <c r="H137" s="209">
        <v>2</v>
      </c>
      <c r="I137" s="210"/>
      <c r="J137" s="211">
        <f>ROUND(I137*H137,2)</f>
        <v>0</v>
      </c>
      <c r="K137" s="207" t="s">
        <v>136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137</v>
      </c>
      <c r="AT137" s="216" t="s">
        <v>132</v>
      </c>
      <c r="AU137" s="216" t="s">
        <v>81</v>
      </c>
      <c r="AY137" s="18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137</v>
      </c>
      <c r="BM137" s="216" t="s">
        <v>700</v>
      </c>
    </row>
    <row r="138" s="2" customFormat="1" ht="16.5" customHeight="1">
      <c r="A138" s="39"/>
      <c r="B138" s="40"/>
      <c r="C138" s="251" t="s">
        <v>253</v>
      </c>
      <c r="D138" s="251" t="s">
        <v>188</v>
      </c>
      <c r="E138" s="252" t="s">
        <v>281</v>
      </c>
      <c r="F138" s="253" t="s">
        <v>282</v>
      </c>
      <c r="G138" s="254" t="s">
        <v>227</v>
      </c>
      <c r="H138" s="255">
        <v>2</v>
      </c>
      <c r="I138" s="256"/>
      <c r="J138" s="257">
        <f>ROUND(I138*H138,2)</f>
        <v>0</v>
      </c>
      <c r="K138" s="253" t="s">
        <v>19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188</v>
      </c>
      <c r="AU138" s="216" t="s">
        <v>81</v>
      </c>
      <c r="AY138" s="18" t="s">
        <v>130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137</v>
      </c>
      <c r="BM138" s="216" t="s">
        <v>701</v>
      </c>
    </row>
    <row r="139" s="2" customFormat="1" ht="44.25" customHeight="1">
      <c r="A139" s="39"/>
      <c r="B139" s="40"/>
      <c r="C139" s="205" t="s">
        <v>258</v>
      </c>
      <c r="D139" s="205" t="s">
        <v>132</v>
      </c>
      <c r="E139" s="206" t="s">
        <v>285</v>
      </c>
      <c r="F139" s="207" t="s">
        <v>286</v>
      </c>
      <c r="G139" s="208" t="s">
        <v>227</v>
      </c>
      <c r="H139" s="209">
        <v>21</v>
      </c>
      <c r="I139" s="210"/>
      <c r="J139" s="211">
        <f>ROUND(I139*H139,2)</f>
        <v>0</v>
      </c>
      <c r="K139" s="207" t="s">
        <v>136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137</v>
      </c>
      <c r="AT139" s="216" t="s">
        <v>132</v>
      </c>
      <c r="AU139" s="216" t="s">
        <v>81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137</v>
      </c>
      <c r="BM139" s="216" t="s">
        <v>702</v>
      </c>
    </row>
    <row r="140" s="2" customFormat="1" ht="16.5" customHeight="1">
      <c r="A140" s="39"/>
      <c r="B140" s="40"/>
      <c r="C140" s="251" t="s">
        <v>262</v>
      </c>
      <c r="D140" s="251" t="s">
        <v>188</v>
      </c>
      <c r="E140" s="252" t="s">
        <v>289</v>
      </c>
      <c r="F140" s="253" t="s">
        <v>290</v>
      </c>
      <c r="G140" s="254" t="s">
        <v>227</v>
      </c>
      <c r="H140" s="255">
        <v>14</v>
      </c>
      <c r="I140" s="256"/>
      <c r="J140" s="257">
        <f>ROUND(I140*H140,2)</f>
        <v>0</v>
      </c>
      <c r="K140" s="253" t="s">
        <v>136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0.00038999999999999999</v>
      </c>
      <c r="R140" s="214">
        <f>Q140*H140</f>
        <v>0.0054599999999999996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188</v>
      </c>
      <c r="AU140" s="216" t="s">
        <v>81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137</v>
      </c>
      <c r="BM140" s="216" t="s">
        <v>703</v>
      </c>
    </row>
    <row r="141" s="2" customFormat="1" ht="16.5" customHeight="1">
      <c r="A141" s="39"/>
      <c r="B141" s="40"/>
      <c r="C141" s="251" t="s">
        <v>267</v>
      </c>
      <c r="D141" s="251" t="s">
        <v>188</v>
      </c>
      <c r="E141" s="252" t="s">
        <v>494</v>
      </c>
      <c r="F141" s="253" t="s">
        <v>495</v>
      </c>
      <c r="G141" s="254" t="s">
        <v>227</v>
      </c>
      <c r="H141" s="255">
        <v>7</v>
      </c>
      <c r="I141" s="256"/>
      <c r="J141" s="257">
        <f>ROUND(I141*H141,2)</f>
        <v>0</v>
      </c>
      <c r="K141" s="253" t="s">
        <v>136</v>
      </c>
      <c r="L141" s="258"/>
      <c r="M141" s="259" t="s">
        <v>19</v>
      </c>
      <c r="N141" s="260" t="s">
        <v>42</v>
      </c>
      <c r="O141" s="85"/>
      <c r="P141" s="214">
        <f>O141*H141</f>
        <v>0</v>
      </c>
      <c r="Q141" s="214">
        <v>0.00072000000000000005</v>
      </c>
      <c r="R141" s="214">
        <f>Q141*H141</f>
        <v>0.0050400000000000002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188</v>
      </c>
      <c r="AU141" s="216" t="s">
        <v>81</v>
      </c>
      <c r="AY141" s="18" t="s">
        <v>130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137</v>
      </c>
      <c r="BM141" s="216" t="s">
        <v>704</v>
      </c>
    </row>
    <row r="142" s="2" customFormat="1">
      <c r="A142" s="39"/>
      <c r="B142" s="40"/>
      <c r="C142" s="205" t="s">
        <v>271</v>
      </c>
      <c r="D142" s="205" t="s">
        <v>132</v>
      </c>
      <c r="E142" s="206" t="s">
        <v>293</v>
      </c>
      <c r="F142" s="207" t="s">
        <v>294</v>
      </c>
      <c r="G142" s="208" t="s">
        <v>227</v>
      </c>
      <c r="H142" s="209">
        <v>9</v>
      </c>
      <c r="I142" s="210"/>
      <c r="J142" s="211">
        <f>ROUND(I142*H142,2)</f>
        <v>0</v>
      </c>
      <c r="K142" s="207" t="s">
        <v>136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0.00072000000000000005</v>
      </c>
      <c r="R142" s="214">
        <f>Q142*H142</f>
        <v>0.0064800000000000005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137</v>
      </c>
      <c r="AT142" s="216" t="s">
        <v>132</v>
      </c>
      <c r="AU142" s="216" t="s">
        <v>81</v>
      </c>
      <c r="AY142" s="18" t="s">
        <v>130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137</v>
      </c>
      <c r="BM142" s="216" t="s">
        <v>705</v>
      </c>
    </row>
    <row r="143" s="2" customFormat="1">
      <c r="A143" s="39"/>
      <c r="B143" s="40"/>
      <c r="C143" s="251" t="s">
        <v>276</v>
      </c>
      <c r="D143" s="251" t="s">
        <v>188</v>
      </c>
      <c r="E143" s="252" t="s">
        <v>297</v>
      </c>
      <c r="F143" s="253" t="s">
        <v>298</v>
      </c>
      <c r="G143" s="254" t="s">
        <v>227</v>
      </c>
      <c r="H143" s="255">
        <v>9</v>
      </c>
      <c r="I143" s="256"/>
      <c r="J143" s="257">
        <f>ROUND(I143*H143,2)</f>
        <v>0</v>
      </c>
      <c r="K143" s="253" t="s">
        <v>136</v>
      </c>
      <c r="L143" s="258"/>
      <c r="M143" s="259" t="s">
        <v>19</v>
      </c>
      <c r="N143" s="260" t="s">
        <v>42</v>
      </c>
      <c r="O143" s="85"/>
      <c r="P143" s="214">
        <f>O143*H143</f>
        <v>0</v>
      </c>
      <c r="Q143" s="214">
        <v>0.0038</v>
      </c>
      <c r="R143" s="214">
        <f>Q143*H143</f>
        <v>0.034200000000000001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188</v>
      </c>
      <c r="AU143" s="216" t="s">
        <v>81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137</v>
      </c>
      <c r="BM143" s="216" t="s">
        <v>706</v>
      </c>
    </row>
    <row r="144" s="2" customFormat="1">
      <c r="A144" s="39"/>
      <c r="B144" s="40"/>
      <c r="C144" s="251" t="s">
        <v>280</v>
      </c>
      <c r="D144" s="251" t="s">
        <v>188</v>
      </c>
      <c r="E144" s="252" t="s">
        <v>301</v>
      </c>
      <c r="F144" s="253" t="s">
        <v>302</v>
      </c>
      <c r="G144" s="254" t="s">
        <v>227</v>
      </c>
      <c r="H144" s="255">
        <v>9</v>
      </c>
      <c r="I144" s="256"/>
      <c r="J144" s="257">
        <f>ROUND(I144*H144,2)</f>
        <v>0</v>
      </c>
      <c r="K144" s="253" t="s">
        <v>136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0.0035000000000000001</v>
      </c>
      <c r="R144" s="214">
        <f>Q144*H144</f>
        <v>0.0315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188</v>
      </c>
      <c r="AU144" s="216" t="s">
        <v>81</v>
      </c>
      <c r="AY144" s="18" t="s">
        <v>130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137</v>
      </c>
      <c r="BM144" s="216" t="s">
        <v>707</v>
      </c>
    </row>
    <row r="145" s="2" customFormat="1">
      <c r="A145" s="39"/>
      <c r="B145" s="40"/>
      <c r="C145" s="205" t="s">
        <v>284</v>
      </c>
      <c r="D145" s="205" t="s">
        <v>132</v>
      </c>
      <c r="E145" s="206" t="s">
        <v>313</v>
      </c>
      <c r="F145" s="207" t="s">
        <v>314</v>
      </c>
      <c r="G145" s="208" t="s">
        <v>227</v>
      </c>
      <c r="H145" s="209">
        <v>7</v>
      </c>
      <c r="I145" s="210"/>
      <c r="J145" s="211">
        <f>ROUND(I145*H145,2)</f>
        <v>0</v>
      </c>
      <c r="K145" s="207" t="s">
        <v>136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0.0016199999999999999</v>
      </c>
      <c r="R145" s="214">
        <f>Q145*H145</f>
        <v>0.011339999999999999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137</v>
      </c>
      <c r="AT145" s="216" t="s">
        <v>132</v>
      </c>
      <c r="AU145" s="216" t="s">
        <v>81</v>
      </c>
      <c r="AY145" s="18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137</v>
      </c>
      <c r="BM145" s="216" t="s">
        <v>708</v>
      </c>
    </row>
    <row r="146" s="2" customFormat="1">
      <c r="A146" s="39"/>
      <c r="B146" s="40"/>
      <c r="C146" s="251" t="s">
        <v>288</v>
      </c>
      <c r="D146" s="251" t="s">
        <v>188</v>
      </c>
      <c r="E146" s="252" t="s">
        <v>317</v>
      </c>
      <c r="F146" s="253" t="s">
        <v>318</v>
      </c>
      <c r="G146" s="254" t="s">
        <v>227</v>
      </c>
      <c r="H146" s="255">
        <v>7</v>
      </c>
      <c r="I146" s="256"/>
      <c r="J146" s="257">
        <f>ROUND(I146*H146,2)</f>
        <v>0</v>
      </c>
      <c r="K146" s="253" t="s">
        <v>136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0.017999999999999999</v>
      </c>
      <c r="R146" s="214">
        <f>Q146*H146</f>
        <v>0.126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188</v>
      </c>
      <c r="AU146" s="216" t="s">
        <v>81</v>
      </c>
      <c r="AY146" s="18" t="s">
        <v>130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137</v>
      </c>
      <c r="BM146" s="216" t="s">
        <v>709</v>
      </c>
    </row>
    <row r="147" s="2" customFormat="1" ht="21.75" customHeight="1">
      <c r="A147" s="39"/>
      <c r="B147" s="40"/>
      <c r="C147" s="251" t="s">
        <v>292</v>
      </c>
      <c r="D147" s="251" t="s">
        <v>188</v>
      </c>
      <c r="E147" s="252" t="s">
        <v>321</v>
      </c>
      <c r="F147" s="253" t="s">
        <v>322</v>
      </c>
      <c r="G147" s="254" t="s">
        <v>227</v>
      </c>
      <c r="H147" s="255">
        <v>7</v>
      </c>
      <c r="I147" s="256"/>
      <c r="J147" s="257">
        <f>ROUND(I147*H147,2)</f>
        <v>0</v>
      </c>
      <c r="K147" s="253" t="s">
        <v>136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0.0035000000000000001</v>
      </c>
      <c r="R147" s="214">
        <f>Q147*H147</f>
        <v>0.024500000000000001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173</v>
      </c>
      <c r="AT147" s="216" t="s">
        <v>188</v>
      </c>
      <c r="AU147" s="216" t="s">
        <v>81</v>
      </c>
      <c r="AY147" s="18" t="s">
        <v>130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137</v>
      </c>
      <c r="BM147" s="216" t="s">
        <v>710</v>
      </c>
    </row>
    <row r="148" s="2" customFormat="1">
      <c r="A148" s="39"/>
      <c r="B148" s="40"/>
      <c r="C148" s="205" t="s">
        <v>296</v>
      </c>
      <c r="D148" s="205" t="s">
        <v>132</v>
      </c>
      <c r="E148" s="206" t="s">
        <v>325</v>
      </c>
      <c r="F148" s="207" t="s">
        <v>326</v>
      </c>
      <c r="G148" s="208" t="s">
        <v>227</v>
      </c>
      <c r="H148" s="209">
        <v>1</v>
      </c>
      <c r="I148" s="210"/>
      <c r="J148" s="211">
        <f>ROUND(I148*H148,2)</f>
        <v>0</v>
      </c>
      <c r="K148" s="207" t="s">
        <v>136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0.00036000000000000002</v>
      </c>
      <c r="R148" s="214">
        <f>Q148*H148</f>
        <v>0.00036000000000000002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137</v>
      </c>
      <c r="AT148" s="216" t="s">
        <v>132</v>
      </c>
      <c r="AU148" s="216" t="s">
        <v>81</v>
      </c>
      <c r="AY148" s="18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137</v>
      </c>
      <c r="BM148" s="216" t="s">
        <v>711</v>
      </c>
    </row>
    <row r="149" s="2" customFormat="1">
      <c r="A149" s="39"/>
      <c r="B149" s="40"/>
      <c r="C149" s="251" t="s">
        <v>300</v>
      </c>
      <c r="D149" s="251" t="s">
        <v>188</v>
      </c>
      <c r="E149" s="252" t="s">
        <v>329</v>
      </c>
      <c r="F149" s="253" t="s">
        <v>330</v>
      </c>
      <c r="G149" s="254" t="s">
        <v>227</v>
      </c>
      <c r="H149" s="255">
        <v>1</v>
      </c>
      <c r="I149" s="256"/>
      <c r="J149" s="257">
        <f>ROUND(I149*H149,2)</f>
        <v>0</v>
      </c>
      <c r="K149" s="253" t="s">
        <v>136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0.042500000000000003</v>
      </c>
      <c r="R149" s="214">
        <f>Q149*H149</f>
        <v>0.042500000000000003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188</v>
      </c>
      <c r="AU149" s="216" t="s">
        <v>81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137</v>
      </c>
      <c r="BM149" s="216" t="s">
        <v>712</v>
      </c>
    </row>
    <row r="150" s="2" customFormat="1" ht="44.25" customHeight="1">
      <c r="A150" s="39"/>
      <c r="B150" s="40"/>
      <c r="C150" s="205" t="s">
        <v>304</v>
      </c>
      <c r="D150" s="205" t="s">
        <v>132</v>
      </c>
      <c r="E150" s="206" t="s">
        <v>510</v>
      </c>
      <c r="F150" s="207" t="s">
        <v>511</v>
      </c>
      <c r="G150" s="208" t="s">
        <v>227</v>
      </c>
      <c r="H150" s="209">
        <v>9</v>
      </c>
      <c r="I150" s="210"/>
      <c r="J150" s="211">
        <f>ROUND(I150*H150,2)</f>
        <v>0</v>
      </c>
      <c r="K150" s="207" t="s">
        <v>136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137</v>
      </c>
      <c r="AT150" s="216" t="s">
        <v>132</v>
      </c>
      <c r="AU150" s="216" t="s">
        <v>81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137</v>
      </c>
      <c r="BM150" s="216" t="s">
        <v>713</v>
      </c>
    </row>
    <row r="151" s="2" customFormat="1">
      <c r="A151" s="39"/>
      <c r="B151" s="40"/>
      <c r="C151" s="251" t="s">
        <v>308</v>
      </c>
      <c r="D151" s="251" t="s">
        <v>188</v>
      </c>
      <c r="E151" s="252" t="s">
        <v>309</v>
      </c>
      <c r="F151" s="253" t="s">
        <v>310</v>
      </c>
      <c r="G151" s="254" t="s">
        <v>227</v>
      </c>
      <c r="H151" s="255">
        <v>9</v>
      </c>
      <c r="I151" s="256"/>
      <c r="J151" s="257">
        <f>ROUND(I151*H151,2)</f>
        <v>0</v>
      </c>
      <c r="K151" s="253" t="s">
        <v>136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0.0027000000000000001</v>
      </c>
      <c r="R151" s="214">
        <f>Q151*H151</f>
        <v>0.024300000000000002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188</v>
      </c>
      <c r="AU151" s="216" t="s">
        <v>81</v>
      </c>
      <c r="AY151" s="18" t="s">
        <v>130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137</v>
      </c>
      <c r="BM151" s="216" t="s">
        <v>714</v>
      </c>
    </row>
    <row r="152" s="2" customFormat="1">
      <c r="A152" s="39"/>
      <c r="B152" s="40"/>
      <c r="C152" s="205" t="s">
        <v>312</v>
      </c>
      <c r="D152" s="205" t="s">
        <v>132</v>
      </c>
      <c r="E152" s="206" t="s">
        <v>333</v>
      </c>
      <c r="F152" s="207" t="s">
        <v>334</v>
      </c>
      <c r="G152" s="208" t="s">
        <v>251</v>
      </c>
      <c r="H152" s="209">
        <v>21.800000000000001</v>
      </c>
      <c r="I152" s="210"/>
      <c r="J152" s="211">
        <f>ROUND(I152*H152,2)</f>
        <v>0</v>
      </c>
      <c r="K152" s="207" t="s">
        <v>136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137</v>
      </c>
      <c r="AT152" s="216" t="s">
        <v>132</v>
      </c>
      <c r="AU152" s="216" t="s">
        <v>81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137</v>
      </c>
      <c r="BM152" s="216" t="s">
        <v>715</v>
      </c>
    </row>
    <row r="153" s="2" customFormat="1" ht="16.5" customHeight="1">
      <c r="A153" s="39"/>
      <c r="B153" s="40"/>
      <c r="C153" s="205" t="s">
        <v>316</v>
      </c>
      <c r="D153" s="205" t="s">
        <v>132</v>
      </c>
      <c r="E153" s="206" t="s">
        <v>337</v>
      </c>
      <c r="F153" s="207" t="s">
        <v>338</v>
      </c>
      <c r="G153" s="208" t="s">
        <v>251</v>
      </c>
      <c r="H153" s="209">
        <v>563.20000000000005</v>
      </c>
      <c r="I153" s="210"/>
      <c r="J153" s="211">
        <f>ROUND(I153*H153,2)</f>
        <v>0</v>
      </c>
      <c r="K153" s="207" t="s">
        <v>136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137</v>
      </c>
      <c r="AT153" s="216" t="s">
        <v>132</v>
      </c>
      <c r="AU153" s="216" t="s">
        <v>81</v>
      </c>
      <c r="AY153" s="18" t="s">
        <v>130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137</v>
      </c>
      <c r="BM153" s="216" t="s">
        <v>716</v>
      </c>
    </row>
    <row r="154" s="13" customFormat="1">
      <c r="A154" s="13"/>
      <c r="B154" s="218"/>
      <c r="C154" s="219"/>
      <c r="D154" s="220" t="s">
        <v>139</v>
      </c>
      <c r="E154" s="221" t="s">
        <v>19</v>
      </c>
      <c r="F154" s="222" t="s">
        <v>717</v>
      </c>
      <c r="G154" s="219"/>
      <c r="H154" s="223">
        <v>563.20000000000005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139</v>
      </c>
      <c r="AU154" s="229" t="s">
        <v>81</v>
      </c>
      <c r="AV154" s="13" t="s">
        <v>81</v>
      </c>
      <c r="AW154" s="13" t="s">
        <v>33</v>
      </c>
      <c r="AX154" s="13" t="s">
        <v>79</v>
      </c>
      <c r="AY154" s="229" t="s">
        <v>130</v>
      </c>
    </row>
    <row r="155" s="2" customFormat="1">
      <c r="A155" s="39"/>
      <c r="B155" s="40"/>
      <c r="C155" s="205" t="s">
        <v>320</v>
      </c>
      <c r="D155" s="205" t="s">
        <v>132</v>
      </c>
      <c r="E155" s="206" t="s">
        <v>342</v>
      </c>
      <c r="F155" s="207" t="s">
        <v>343</v>
      </c>
      <c r="G155" s="208" t="s">
        <v>251</v>
      </c>
      <c r="H155" s="209">
        <v>541.39999999999998</v>
      </c>
      <c r="I155" s="210"/>
      <c r="J155" s="211">
        <f>ROUND(I155*H155,2)</f>
        <v>0</v>
      </c>
      <c r="K155" s="207" t="s">
        <v>136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137</v>
      </c>
      <c r="AT155" s="216" t="s">
        <v>132</v>
      </c>
      <c r="AU155" s="216" t="s">
        <v>81</v>
      </c>
      <c r="AY155" s="18" t="s">
        <v>130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137</v>
      </c>
      <c r="BM155" s="216" t="s">
        <v>718</v>
      </c>
    </row>
    <row r="156" s="2" customFormat="1">
      <c r="A156" s="39"/>
      <c r="B156" s="40"/>
      <c r="C156" s="205" t="s">
        <v>324</v>
      </c>
      <c r="D156" s="205" t="s">
        <v>132</v>
      </c>
      <c r="E156" s="206" t="s">
        <v>346</v>
      </c>
      <c r="F156" s="207" t="s">
        <v>347</v>
      </c>
      <c r="G156" s="208" t="s">
        <v>227</v>
      </c>
      <c r="H156" s="209">
        <v>2</v>
      </c>
      <c r="I156" s="210"/>
      <c r="J156" s="211">
        <f>ROUND(I156*H156,2)</f>
        <v>0</v>
      </c>
      <c r="K156" s="207" t="s">
        <v>136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0.45937</v>
      </c>
      <c r="R156" s="214">
        <f>Q156*H156</f>
        <v>0.91874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137</v>
      </c>
      <c r="AT156" s="216" t="s">
        <v>132</v>
      </c>
      <c r="AU156" s="216" t="s">
        <v>81</v>
      </c>
      <c r="AY156" s="18" t="s">
        <v>130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137</v>
      </c>
      <c r="BM156" s="216" t="s">
        <v>719</v>
      </c>
    </row>
    <row r="157" s="2" customFormat="1" ht="16.5" customHeight="1">
      <c r="A157" s="39"/>
      <c r="B157" s="40"/>
      <c r="C157" s="205" t="s">
        <v>328</v>
      </c>
      <c r="D157" s="205" t="s">
        <v>132</v>
      </c>
      <c r="E157" s="206" t="s">
        <v>350</v>
      </c>
      <c r="F157" s="207" t="s">
        <v>351</v>
      </c>
      <c r="G157" s="208" t="s">
        <v>227</v>
      </c>
      <c r="H157" s="209">
        <v>1</v>
      </c>
      <c r="I157" s="210"/>
      <c r="J157" s="211">
        <f>ROUND(I157*H157,2)</f>
        <v>0</v>
      </c>
      <c r="K157" s="207" t="s">
        <v>136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137</v>
      </c>
      <c r="AT157" s="216" t="s">
        <v>132</v>
      </c>
      <c r="AU157" s="216" t="s">
        <v>81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137</v>
      </c>
      <c r="BM157" s="216" t="s">
        <v>720</v>
      </c>
    </row>
    <row r="158" s="2" customFormat="1">
      <c r="A158" s="39"/>
      <c r="B158" s="40"/>
      <c r="C158" s="251" t="s">
        <v>332</v>
      </c>
      <c r="D158" s="251" t="s">
        <v>188</v>
      </c>
      <c r="E158" s="252" t="s">
        <v>354</v>
      </c>
      <c r="F158" s="253" t="s">
        <v>355</v>
      </c>
      <c r="G158" s="254" t="s">
        <v>227</v>
      </c>
      <c r="H158" s="255">
        <v>1</v>
      </c>
      <c r="I158" s="256"/>
      <c r="J158" s="257">
        <f>ROUND(I158*H158,2)</f>
        <v>0</v>
      </c>
      <c r="K158" s="253" t="s">
        <v>136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0.014</v>
      </c>
      <c r="R158" s="214">
        <f>Q158*H158</f>
        <v>0.014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173</v>
      </c>
      <c r="AT158" s="216" t="s">
        <v>188</v>
      </c>
      <c r="AU158" s="216" t="s">
        <v>81</v>
      </c>
      <c r="AY158" s="18" t="s">
        <v>130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137</v>
      </c>
      <c r="BM158" s="216" t="s">
        <v>721</v>
      </c>
    </row>
    <row r="159" s="2" customFormat="1">
      <c r="A159" s="39"/>
      <c r="B159" s="40"/>
      <c r="C159" s="251" t="s">
        <v>336</v>
      </c>
      <c r="D159" s="251" t="s">
        <v>188</v>
      </c>
      <c r="E159" s="252" t="s">
        <v>358</v>
      </c>
      <c r="F159" s="253" t="s">
        <v>359</v>
      </c>
      <c r="G159" s="254" t="s">
        <v>227</v>
      </c>
      <c r="H159" s="255">
        <v>1</v>
      </c>
      <c r="I159" s="256"/>
      <c r="J159" s="257">
        <f>ROUND(I159*H159,2)</f>
        <v>0</v>
      </c>
      <c r="K159" s="253" t="s">
        <v>136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0.0019</v>
      </c>
      <c r="R159" s="214">
        <f>Q159*H159</f>
        <v>0.0019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188</v>
      </c>
      <c r="AU159" s="216" t="s">
        <v>81</v>
      </c>
      <c r="AY159" s="18" t="s">
        <v>130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137</v>
      </c>
      <c r="BM159" s="216" t="s">
        <v>722</v>
      </c>
    </row>
    <row r="160" s="2" customFormat="1" ht="16.5" customHeight="1">
      <c r="A160" s="39"/>
      <c r="B160" s="40"/>
      <c r="C160" s="205" t="s">
        <v>341</v>
      </c>
      <c r="D160" s="205" t="s">
        <v>132</v>
      </c>
      <c r="E160" s="206" t="s">
        <v>362</v>
      </c>
      <c r="F160" s="207" t="s">
        <v>363</v>
      </c>
      <c r="G160" s="208" t="s">
        <v>227</v>
      </c>
      <c r="H160" s="209">
        <v>16</v>
      </c>
      <c r="I160" s="210"/>
      <c r="J160" s="211">
        <f>ROUND(I160*H160,2)</f>
        <v>0</v>
      </c>
      <c r="K160" s="207" t="s">
        <v>136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0.12303</v>
      </c>
      <c r="R160" s="214">
        <f>Q160*H160</f>
        <v>1.96848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137</v>
      </c>
      <c r="AT160" s="216" t="s">
        <v>132</v>
      </c>
      <c r="AU160" s="216" t="s">
        <v>81</v>
      </c>
      <c r="AY160" s="18" t="s">
        <v>130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137</v>
      </c>
      <c r="BM160" s="216" t="s">
        <v>723</v>
      </c>
    </row>
    <row r="161" s="2" customFormat="1">
      <c r="A161" s="39"/>
      <c r="B161" s="40"/>
      <c r="C161" s="251" t="s">
        <v>345</v>
      </c>
      <c r="D161" s="251" t="s">
        <v>188</v>
      </c>
      <c r="E161" s="252" t="s">
        <v>366</v>
      </c>
      <c r="F161" s="253" t="s">
        <v>367</v>
      </c>
      <c r="G161" s="254" t="s">
        <v>227</v>
      </c>
      <c r="H161" s="255">
        <v>16</v>
      </c>
      <c r="I161" s="256"/>
      <c r="J161" s="257">
        <f>ROUND(I161*H161,2)</f>
        <v>0</v>
      </c>
      <c r="K161" s="253" t="s">
        <v>136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0.013299999999999999</v>
      </c>
      <c r="R161" s="214">
        <f>Q161*H161</f>
        <v>0.21279999999999999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173</v>
      </c>
      <c r="AT161" s="216" t="s">
        <v>188</v>
      </c>
      <c r="AU161" s="216" t="s">
        <v>81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137</v>
      </c>
      <c r="BM161" s="216" t="s">
        <v>724</v>
      </c>
    </row>
    <row r="162" s="2" customFormat="1">
      <c r="A162" s="39"/>
      <c r="B162" s="40"/>
      <c r="C162" s="251" t="s">
        <v>349</v>
      </c>
      <c r="D162" s="251" t="s">
        <v>188</v>
      </c>
      <c r="E162" s="252" t="s">
        <v>370</v>
      </c>
      <c r="F162" s="253" t="s">
        <v>371</v>
      </c>
      <c r="G162" s="254" t="s">
        <v>227</v>
      </c>
      <c r="H162" s="255">
        <v>16</v>
      </c>
      <c r="I162" s="256"/>
      <c r="J162" s="257">
        <f>ROUND(I162*H162,2)</f>
        <v>0</v>
      </c>
      <c r="K162" s="253" t="s">
        <v>136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0.00089999999999999998</v>
      </c>
      <c r="R162" s="214">
        <f>Q162*H162</f>
        <v>0.0144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173</v>
      </c>
      <c r="AT162" s="216" t="s">
        <v>188</v>
      </c>
      <c r="AU162" s="216" t="s">
        <v>81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137</v>
      </c>
      <c r="BM162" s="216" t="s">
        <v>725</v>
      </c>
    </row>
    <row r="163" s="2" customFormat="1" ht="33" customHeight="1">
      <c r="A163" s="39"/>
      <c r="B163" s="40"/>
      <c r="C163" s="205" t="s">
        <v>353</v>
      </c>
      <c r="D163" s="205" t="s">
        <v>132</v>
      </c>
      <c r="E163" s="206" t="s">
        <v>374</v>
      </c>
      <c r="F163" s="207" t="s">
        <v>375</v>
      </c>
      <c r="G163" s="208" t="s">
        <v>227</v>
      </c>
      <c r="H163" s="209">
        <v>17</v>
      </c>
      <c r="I163" s="210"/>
      <c r="J163" s="211">
        <f>ROUND(I163*H163,2)</f>
        <v>0</v>
      </c>
      <c r="K163" s="207" t="s">
        <v>136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0.00016000000000000001</v>
      </c>
      <c r="R163" s="214">
        <f>Q163*H163</f>
        <v>0.0027200000000000002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137</v>
      </c>
      <c r="AT163" s="216" t="s">
        <v>132</v>
      </c>
      <c r="AU163" s="216" t="s">
        <v>81</v>
      </c>
      <c r="AY163" s="18" t="s">
        <v>130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137</v>
      </c>
      <c r="BM163" s="216" t="s">
        <v>726</v>
      </c>
    </row>
    <row r="164" s="14" customFormat="1">
      <c r="A164" s="14"/>
      <c r="B164" s="230"/>
      <c r="C164" s="231"/>
      <c r="D164" s="220" t="s">
        <v>139</v>
      </c>
      <c r="E164" s="232" t="s">
        <v>19</v>
      </c>
      <c r="F164" s="233" t="s">
        <v>377</v>
      </c>
      <c r="G164" s="231"/>
      <c r="H164" s="232" t="s">
        <v>19</v>
      </c>
      <c r="I164" s="234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9" t="s">
        <v>139</v>
      </c>
      <c r="AU164" s="239" t="s">
        <v>81</v>
      </c>
      <c r="AV164" s="14" t="s">
        <v>79</v>
      </c>
      <c r="AW164" s="14" t="s">
        <v>33</v>
      </c>
      <c r="AX164" s="14" t="s">
        <v>71</v>
      </c>
      <c r="AY164" s="239" t="s">
        <v>130</v>
      </c>
    </row>
    <row r="165" s="13" customFormat="1">
      <c r="A165" s="13"/>
      <c r="B165" s="218"/>
      <c r="C165" s="219"/>
      <c r="D165" s="220" t="s">
        <v>139</v>
      </c>
      <c r="E165" s="221" t="s">
        <v>19</v>
      </c>
      <c r="F165" s="222" t="s">
        <v>727</v>
      </c>
      <c r="G165" s="219"/>
      <c r="H165" s="223">
        <v>17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139</v>
      </c>
      <c r="AU165" s="229" t="s">
        <v>81</v>
      </c>
      <c r="AV165" s="13" t="s">
        <v>81</v>
      </c>
      <c r="AW165" s="13" t="s">
        <v>33</v>
      </c>
      <c r="AX165" s="13" t="s">
        <v>79</v>
      </c>
      <c r="AY165" s="229" t="s">
        <v>130</v>
      </c>
    </row>
    <row r="166" s="2" customFormat="1" ht="16.5" customHeight="1">
      <c r="A166" s="39"/>
      <c r="B166" s="40"/>
      <c r="C166" s="205" t="s">
        <v>357</v>
      </c>
      <c r="D166" s="205" t="s">
        <v>132</v>
      </c>
      <c r="E166" s="206" t="s">
        <v>380</v>
      </c>
      <c r="F166" s="207" t="s">
        <v>381</v>
      </c>
      <c r="G166" s="208" t="s">
        <v>251</v>
      </c>
      <c r="H166" s="209">
        <v>563.20000000000005</v>
      </c>
      <c r="I166" s="210"/>
      <c r="J166" s="211">
        <f>ROUND(I166*H166,2)</f>
        <v>0</v>
      </c>
      <c r="K166" s="207" t="s">
        <v>136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0.00019000000000000001</v>
      </c>
      <c r="R166" s="214">
        <f>Q166*H166</f>
        <v>0.10700800000000002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137</v>
      </c>
      <c r="AT166" s="216" t="s">
        <v>132</v>
      </c>
      <c r="AU166" s="216" t="s">
        <v>81</v>
      </c>
      <c r="AY166" s="18" t="s">
        <v>130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137</v>
      </c>
      <c r="BM166" s="216" t="s">
        <v>728</v>
      </c>
    </row>
    <row r="167" s="2" customFormat="1" ht="21.75" customHeight="1">
      <c r="A167" s="39"/>
      <c r="B167" s="40"/>
      <c r="C167" s="205" t="s">
        <v>361</v>
      </c>
      <c r="D167" s="205" t="s">
        <v>132</v>
      </c>
      <c r="E167" s="206" t="s">
        <v>384</v>
      </c>
      <c r="F167" s="207" t="s">
        <v>385</v>
      </c>
      <c r="G167" s="208" t="s">
        <v>251</v>
      </c>
      <c r="H167" s="209">
        <v>563.20000000000005</v>
      </c>
      <c r="I167" s="210"/>
      <c r="J167" s="211">
        <f>ROUND(I167*H167,2)</f>
        <v>0</v>
      </c>
      <c r="K167" s="207" t="s">
        <v>136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6.9999999999999994E-05</v>
      </c>
      <c r="R167" s="214">
        <f>Q167*H167</f>
        <v>0.039424000000000001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137</v>
      </c>
      <c r="AT167" s="216" t="s">
        <v>132</v>
      </c>
      <c r="AU167" s="216" t="s">
        <v>81</v>
      </c>
      <c r="AY167" s="18" t="s">
        <v>130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137</v>
      </c>
      <c r="BM167" s="216" t="s">
        <v>729</v>
      </c>
    </row>
    <row r="168" s="12" customFormat="1" ht="22.8" customHeight="1">
      <c r="A168" s="12"/>
      <c r="B168" s="189"/>
      <c r="C168" s="190"/>
      <c r="D168" s="191" t="s">
        <v>70</v>
      </c>
      <c r="E168" s="203" t="s">
        <v>393</v>
      </c>
      <c r="F168" s="203" t="s">
        <v>394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SUM(P169:P172)</f>
        <v>0</v>
      </c>
      <c r="Q168" s="197"/>
      <c r="R168" s="198">
        <f>SUM(R169:R172)</f>
        <v>0</v>
      </c>
      <c r="S168" s="197"/>
      <c r="T168" s="199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79</v>
      </c>
      <c r="AT168" s="201" t="s">
        <v>70</v>
      </c>
      <c r="AU168" s="201" t="s">
        <v>79</v>
      </c>
      <c r="AY168" s="200" t="s">
        <v>130</v>
      </c>
      <c r="BK168" s="202">
        <f>SUM(BK169:BK172)</f>
        <v>0</v>
      </c>
    </row>
    <row r="169" s="2" customFormat="1">
      <c r="A169" s="39"/>
      <c r="B169" s="40"/>
      <c r="C169" s="205" t="s">
        <v>365</v>
      </c>
      <c r="D169" s="205" t="s">
        <v>132</v>
      </c>
      <c r="E169" s="206" t="s">
        <v>396</v>
      </c>
      <c r="F169" s="207" t="s">
        <v>397</v>
      </c>
      <c r="G169" s="208" t="s">
        <v>170</v>
      </c>
      <c r="H169" s="209">
        <v>11.380000000000001</v>
      </c>
      <c r="I169" s="210"/>
      <c r="J169" s="211">
        <f>ROUND(I169*H169,2)</f>
        <v>0</v>
      </c>
      <c r="K169" s="207" t="s">
        <v>136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137</v>
      </c>
      <c r="AT169" s="216" t="s">
        <v>132</v>
      </c>
      <c r="AU169" s="216" t="s">
        <v>81</v>
      </c>
      <c r="AY169" s="18" t="s">
        <v>130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137</v>
      </c>
      <c r="BM169" s="216" t="s">
        <v>730</v>
      </c>
    </row>
    <row r="170" s="2" customFormat="1">
      <c r="A170" s="39"/>
      <c r="B170" s="40"/>
      <c r="C170" s="205" t="s">
        <v>369</v>
      </c>
      <c r="D170" s="205" t="s">
        <v>132</v>
      </c>
      <c r="E170" s="206" t="s">
        <v>400</v>
      </c>
      <c r="F170" s="207" t="s">
        <v>401</v>
      </c>
      <c r="G170" s="208" t="s">
        <v>170</v>
      </c>
      <c r="H170" s="209">
        <v>102.42</v>
      </c>
      <c r="I170" s="210"/>
      <c r="J170" s="211">
        <f>ROUND(I170*H170,2)</f>
        <v>0</v>
      </c>
      <c r="K170" s="207" t="s">
        <v>136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137</v>
      </c>
      <c r="AT170" s="216" t="s">
        <v>132</v>
      </c>
      <c r="AU170" s="216" t="s">
        <v>81</v>
      </c>
      <c r="AY170" s="18" t="s">
        <v>130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137</v>
      </c>
      <c r="BM170" s="216" t="s">
        <v>731</v>
      </c>
    </row>
    <row r="171" s="13" customFormat="1">
      <c r="A171" s="13"/>
      <c r="B171" s="218"/>
      <c r="C171" s="219"/>
      <c r="D171" s="220" t="s">
        <v>139</v>
      </c>
      <c r="E171" s="221" t="s">
        <v>19</v>
      </c>
      <c r="F171" s="222" t="s">
        <v>732</v>
      </c>
      <c r="G171" s="219"/>
      <c r="H171" s="223">
        <v>102.42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139</v>
      </c>
      <c r="AU171" s="229" t="s">
        <v>81</v>
      </c>
      <c r="AV171" s="13" t="s">
        <v>81</v>
      </c>
      <c r="AW171" s="13" t="s">
        <v>33</v>
      </c>
      <c r="AX171" s="13" t="s">
        <v>79</v>
      </c>
      <c r="AY171" s="229" t="s">
        <v>130</v>
      </c>
    </row>
    <row r="172" s="2" customFormat="1" ht="44.25" customHeight="1">
      <c r="A172" s="39"/>
      <c r="B172" s="40"/>
      <c r="C172" s="205" t="s">
        <v>373</v>
      </c>
      <c r="D172" s="205" t="s">
        <v>132</v>
      </c>
      <c r="E172" s="206" t="s">
        <v>405</v>
      </c>
      <c r="F172" s="207" t="s">
        <v>169</v>
      </c>
      <c r="G172" s="208" t="s">
        <v>170</v>
      </c>
      <c r="H172" s="209">
        <v>11.390000000000001</v>
      </c>
      <c r="I172" s="210"/>
      <c r="J172" s="211">
        <f>ROUND(I172*H172,2)</f>
        <v>0</v>
      </c>
      <c r="K172" s="207" t="s">
        <v>136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137</v>
      </c>
      <c r="AT172" s="216" t="s">
        <v>132</v>
      </c>
      <c r="AU172" s="216" t="s">
        <v>81</v>
      </c>
      <c r="AY172" s="18" t="s">
        <v>130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137</v>
      </c>
      <c r="BM172" s="216" t="s">
        <v>733</v>
      </c>
    </row>
    <row r="173" s="12" customFormat="1" ht="22.8" customHeight="1">
      <c r="A173" s="12"/>
      <c r="B173" s="189"/>
      <c r="C173" s="190"/>
      <c r="D173" s="191" t="s">
        <v>70</v>
      </c>
      <c r="E173" s="203" t="s">
        <v>411</v>
      </c>
      <c r="F173" s="203" t="s">
        <v>412</v>
      </c>
      <c r="G173" s="190"/>
      <c r="H173" s="190"/>
      <c r="I173" s="193"/>
      <c r="J173" s="204">
        <f>BK173</f>
        <v>0</v>
      </c>
      <c r="K173" s="190"/>
      <c r="L173" s="195"/>
      <c r="M173" s="196"/>
      <c r="N173" s="197"/>
      <c r="O173" s="197"/>
      <c r="P173" s="198">
        <f>SUM(P174:P175)</f>
        <v>0</v>
      </c>
      <c r="Q173" s="197"/>
      <c r="R173" s="198">
        <f>SUM(R174:R175)</f>
        <v>0</v>
      </c>
      <c r="S173" s="197"/>
      <c r="T173" s="19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0" t="s">
        <v>79</v>
      </c>
      <c r="AT173" s="201" t="s">
        <v>70</v>
      </c>
      <c r="AU173" s="201" t="s">
        <v>79</v>
      </c>
      <c r="AY173" s="200" t="s">
        <v>130</v>
      </c>
      <c r="BK173" s="202">
        <f>SUM(BK174:BK175)</f>
        <v>0</v>
      </c>
    </row>
    <row r="174" s="2" customFormat="1" ht="44.25" customHeight="1">
      <c r="A174" s="39"/>
      <c r="B174" s="40"/>
      <c r="C174" s="205" t="s">
        <v>379</v>
      </c>
      <c r="D174" s="205" t="s">
        <v>132</v>
      </c>
      <c r="E174" s="206" t="s">
        <v>414</v>
      </c>
      <c r="F174" s="207" t="s">
        <v>415</v>
      </c>
      <c r="G174" s="208" t="s">
        <v>170</v>
      </c>
      <c r="H174" s="209">
        <v>16.48</v>
      </c>
      <c r="I174" s="210"/>
      <c r="J174" s="211">
        <f>ROUND(I174*H174,2)</f>
        <v>0</v>
      </c>
      <c r="K174" s="207" t="s">
        <v>136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137</v>
      </c>
      <c r="AT174" s="216" t="s">
        <v>132</v>
      </c>
      <c r="AU174" s="216" t="s">
        <v>81</v>
      </c>
      <c r="AY174" s="18" t="s">
        <v>130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137</v>
      </c>
      <c r="BM174" s="216" t="s">
        <v>734</v>
      </c>
    </row>
    <row r="175" s="2" customFormat="1">
      <c r="A175" s="39"/>
      <c r="B175" s="40"/>
      <c r="C175" s="205" t="s">
        <v>383</v>
      </c>
      <c r="D175" s="205" t="s">
        <v>132</v>
      </c>
      <c r="E175" s="206" t="s">
        <v>567</v>
      </c>
      <c r="F175" s="207" t="s">
        <v>568</v>
      </c>
      <c r="G175" s="208" t="s">
        <v>170</v>
      </c>
      <c r="H175" s="209">
        <v>3.7999999999999998</v>
      </c>
      <c r="I175" s="210"/>
      <c r="J175" s="211">
        <f>ROUND(I175*H175,2)</f>
        <v>0</v>
      </c>
      <c r="K175" s="207" t="s">
        <v>136</v>
      </c>
      <c r="L175" s="45"/>
      <c r="M175" s="261" t="s">
        <v>19</v>
      </c>
      <c r="N175" s="262" t="s">
        <v>42</v>
      </c>
      <c r="O175" s="263"/>
      <c r="P175" s="264">
        <f>O175*H175</f>
        <v>0</v>
      </c>
      <c r="Q175" s="264">
        <v>0</v>
      </c>
      <c r="R175" s="264">
        <f>Q175*H175</f>
        <v>0</v>
      </c>
      <c r="S175" s="264">
        <v>0</v>
      </c>
      <c r="T175" s="26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137</v>
      </c>
      <c r="AT175" s="216" t="s">
        <v>132</v>
      </c>
      <c r="AU175" s="216" t="s">
        <v>81</v>
      </c>
      <c r="AY175" s="18" t="s">
        <v>130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137</v>
      </c>
      <c r="BM175" s="216" t="s">
        <v>735</v>
      </c>
    </row>
    <row r="176" s="2" customFormat="1" ht="6.96" customHeight="1">
      <c r="A176" s="39"/>
      <c r="B176" s="60"/>
      <c r="C176" s="61"/>
      <c r="D176" s="61"/>
      <c r="E176" s="61"/>
      <c r="F176" s="61"/>
      <c r="G176" s="61"/>
      <c r="H176" s="61"/>
      <c r="I176" s="61"/>
      <c r="J176" s="61"/>
      <c r="K176" s="61"/>
      <c r="L176" s="45"/>
      <c r="M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</row>
  </sheetData>
  <sheetProtection sheet="1" autoFilter="0" formatColumns="0" formatRows="0" objects="1" scenarios="1" spinCount="100000" saltValue="VUAOoszfmRu7ku7KYdDTJier12t8Y3ILazVPZ2Afw/0gX83u9U6oEQRuVUtdfTsN6K/cyRdFtHD0FWQTTEAX6A==" hashValue="30bkMniPErVMRm6nMJdzJTlXrd+WbGrQfA7PLF3ZRaQjO/ixtGX3yzpLBE0l5UjiykTrF26Fl4Uui+WCgZUluA==" algorithmName="SHA-512" password="CC35"/>
  <autoFilter ref="C85:K17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SO-03 Rekonstrukce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736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ROUND((SUM(BE84:BE134)),  2)</f>
        <v>0</v>
      </c>
      <c r="G33" s="39"/>
      <c r="H33" s="39"/>
      <c r="I33" s="149">
        <v>0.20999999999999999</v>
      </c>
      <c r="J33" s="148">
        <f>ROUND(((SUM(BE84:BE134))*I33),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ROUND((SUM(BF84:BF134)),  2)</f>
        <v>0</v>
      </c>
      <c r="G34" s="39"/>
      <c r="H34" s="39"/>
      <c r="I34" s="149">
        <v>0.14999999999999999</v>
      </c>
      <c r="J34" s="148">
        <f>ROUND(((SUM(BF84:BF134))*I34),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SO-03 Rekonstrukce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SO-03 Rekonstrukce vodovodu Řad 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9. 4. 2021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 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J102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111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114</v>
      </c>
      <c r="E64" s="175"/>
      <c r="F64" s="175"/>
      <c r="G64" s="175"/>
      <c r="H64" s="175"/>
      <c r="I64" s="175"/>
      <c r="J64" s="176">
        <f>J133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115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SO-03 Rekonstrukce vodovodu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05 - SO-03 Rekonstrukce vodovodu Řad D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Rotava</v>
      </c>
      <c r="G78" s="41"/>
      <c r="H78" s="41"/>
      <c r="I78" s="33" t="s">
        <v>23</v>
      </c>
      <c r="J78" s="73" t="str">
        <f>IF(J12="","",J12)</f>
        <v>9. 4. 2021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Rotava,Sídliště 721, Rotava</v>
      </c>
      <c r="G80" s="41"/>
      <c r="H80" s="41"/>
      <c r="I80" s="33" t="s">
        <v>31</v>
      </c>
      <c r="J80" s="37" t="str">
        <f>E21</f>
        <v>Štefan Bolvári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Štefan Bolvári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116</v>
      </c>
      <c r="D83" s="181" t="s">
        <v>56</v>
      </c>
      <c r="E83" s="181" t="s">
        <v>52</v>
      </c>
      <c r="F83" s="181" t="s">
        <v>53</v>
      </c>
      <c r="G83" s="181" t="s">
        <v>117</v>
      </c>
      <c r="H83" s="181" t="s">
        <v>118</v>
      </c>
      <c r="I83" s="181" t="s">
        <v>119</v>
      </c>
      <c r="J83" s="181" t="s">
        <v>105</v>
      </c>
      <c r="K83" s="182" t="s">
        <v>120</v>
      </c>
      <c r="L83" s="183"/>
      <c r="M83" s="93" t="s">
        <v>19</v>
      </c>
      <c r="N83" s="94" t="s">
        <v>41</v>
      </c>
      <c r="O83" s="94" t="s">
        <v>121</v>
      </c>
      <c r="P83" s="94" t="s">
        <v>122</v>
      </c>
      <c r="Q83" s="94" t="s">
        <v>123</v>
      </c>
      <c r="R83" s="94" t="s">
        <v>124</v>
      </c>
      <c r="S83" s="94" t="s">
        <v>125</v>
      </c>
      <c r="T83" s="95" t="s">
        <v>126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127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1.39746978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128</v>
      </c>
      <c r="F85" s="192" t="s">
        <v>129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P86+P102+P108+P133</f>
        <v>0</v>
      </c>
      <c r="Q85" s="197"/>
      <c r="R85" s="198">
        <f>R86+R102+R108+R133</f>
        <v>1.39746978</v>
      </c>
      <c r="S85" s="197"/>
      <c r="T85" s="199">
        <f>T86+T102+T108+T133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130</v>
      </c>
      <c r="BK85" s="202">
        <f>BK86+BK102+BK108+BK133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79</v>
      </c>
      <c r="F86" s="203" t="s">
        <v>131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SUM(P87:P101)</f>
        <v>0</v>
      </c>
      <c r="Q86" s="197"/>
      <c r="R86" s="198">
        <f>SUM(R87:R101)</f>
        <v>0</v>
      </c>
      <c r="S86" s="197"/>
      <c r="T86" s="199">
        <f>SUM(T87:T101)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79</v>
      </c>
      <c r="AY86" s="200" t="s">
        <v>130</v>
      </c>
      <c r="BK86" s="202">
        <f>SUM(BK87:BK101)</f>
        <v>0</v>
      </c>
    </row>
    <row r="87" s="2" customFormat="1">
      <c r="A87" s="39"/>
      <c r="B87" s="40"/>
      <c r="C87" s="205" t="s">
        <v>79</v>
      </c>
      <c r="D87" s="205" t="s">
        <v>132</v>
      </c>
      <c r="E87" s="206" t="s">
        <v>146</v>
      </c>
      <c r="F87" s="207" t="s">
        <v>147</v>
      </c>
      <c r="G87" s="208" t="s">
        <v>148</v>
      </c>
      <c r="H87" s="209">
        <v>115.90000000000001</v>
      </c>
      <c r="I87" s="210"/>
      <c r="J87" s="211">
        <f>ROUND(I87*H87,2)</f>
        <v>0</v>
      </c>
      <c r="K87" s="207" t="s">
        <v>136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137</v>
      </c>
      <c r="AT87" s="216" t="s">
        <v>132</v>
      </c>
      <c r="AU87" s="216" t="s">
        <v>81</v>
      </c>
      <c r="AY87" s="18" t="s">
        <v>130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137</v>
      </c>
      <c r="BM87" s="216" t="s">
        <v>737</v>
      </c>
    </row>
    <row r="88" s="14" customFormat="1">
      <c r="A88" s="14"/>
      <c r="B88" s="230"/>
      <c r="C88" s="231"/>
      <c r="D88" s="220" t="s">
        <v>139</v>
      </c>
      <c r="E88" s="232" t="s">
        <v>19</v>
      </c>
      <c r="F88" s="233" t="s">
        <v>738</v>
      </c>
      <c r="G88" s="231"/>
      <c r="H88" s="232" t="s">
        <v>19</v>
      </c>
      <c r="I88" s="234"/>
      <c r="J88" s="231"/>
      <c r="K88" s="231"/>
      <c r="L88" s="235"/>
      <c r="M88" s="236"/>
      <c r="N88" s="237"/>
      <c r="O88" s="237"/>
      <c r="P88" s="237"/>
      <c r="Q88" s="237"/>
      <c r="R88" s="237"/>
      <c r="S88" s="237"/>
      <c r="T88" s="23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9" t="s">
        <v>139</v>
      </c>
      <c r="AU88" s="239" t="s">
        <v>81</v>
      </c>
      <c r="AV88" s="14" t="s">
        <v>79</v>
      </c>
      <c r="AW88" s="14" t="s">
        <v>33</v>
      </c>
      <c r="AX88" s="14" t="s">
        <v>71</v>
      </c>
      <c r="AY88" s="239" t="s">
        <v>130</v>
      </c>
    </row>
    <row r="89" s="13" customFormat="1">
      <c r="A89" s="13"/>
      <c r="B89" s="218"/>
      <c r="C89" s="219"/>
      <c r="D89" s="220" t="s">
        <v>139</v>
      </c>
      <c r="E89" s="221" t="s">
        <v>19</v>
      </c>
      <c r="F89" s="222" t="s">
        <v>739</v>
      </c>
      <c r="G89" s="219"/>
      <c r="H89" s="223">
        <v>115.90000000000001</v>
      </c>
      <c r="I89" s="224"/>
      <c r="J89" s="219"/>
      <c r="K89" s="219"/>
      <c r="L89" s="225"/>
      <c r="M89" s="226"/>
      <c r="N89" s="227"/>
      <c r="O89" s="227"/>
      <c r="P89" s="227"/>
      <c r="Q89" s="227"/>
      <c r="R89" s="227"/>
      <c r="S89" s="227"/>
      <c r="T89" s="22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9" t="s">
        <v>139</v>
      </c>
      <c r="AU89" s="229" t="s">
        <v>81</v>
      </c>
      <c r="AV89" s="13" t="s">
        <v>81</v>
      </c>
      <c r="AW89" s="13" t="s">
        <v>33</v>
      </c>
      <c r="AX89" s="13" t="s">
        <v>79</v>
      </c>
      <c r="AY89" s="229" t="s">
        <v>130</v>
      </c>
    </row>
    <row r="90" s="2" customFormat="1">
      <c r="A90" s="39"/>
      <c r="B90" s="40"/>
      <c r="C90" s="205" t="s">
        <v>81</v>
      </c>
      <c r="D90" s="205" t="s">
        <v>132</v>
      </c>
      <c r="E90" s="206" t="s">
        <v>159</v>
      </c>
      <c r="F90" s="207" t="s">
        <v>160</v>
      </c>
      <c r="G90" s="208" t="s">
        <v>148</v>
      </c>
      <c r="H90" s="209">
        <v>32.409999999999997</v>
      </c>
      <c r="I90" s="210"/>
      <c r="J90" s="211">
        <f>ROUND(I90*H90,2)</f>
        <v>0</v>
      </c>
      <c r="K90" s="207" t="s">
        <v>136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137</v>
      </c>
      <c r="AT90" s="216" t="s">
        <v>132</v>
      </c>
      <c r="AU90" s="216" t="s">
        <v>81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137</v>
      </c>
      <c r="BM90" s="216" t="s">
        <v>740</v>
      </c>
    </row>
    <row r="91" s="13" customFormat="1">
      <c r="A91" s="13"/>
      <c r="B91" s="218"/>
      <c r="C91" s="219"/>
      <c r="D91" s="220" t="s">
        <v>139</v>
      </c>
      <c r="E91" s="221" t="s">
        <v>19</v>
      </c>
      <c r="F91" s="222" t="s">
        <v>741</v>
      </c>
      <c r="G91" s="219"/>
      <c r="H91" s="223">
        <v>32.409999999999997</v>
      </c>
      <c r="I91" s="224"/>
      <c r="J91" s="219"/>
      <c r="K91" s="219"/>
      <c r="L91" s="225"/>
      <c r="M91" s="226"/>
      <c r="N91" s="227"/>
      <c r="O91" s="227"/>
      <c r="P91" s="227"/>
      <c r="Q91" s="227"/>
      <c r="R91" s="227"/>
      <c r="S91" s="227"/>
      <c r="T91" s="22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9" t="s">
        <v>139</v>
      </c>
      <c r="AU91" s="229" t="s">
        <v>81</v>
      </c>
      <c r="AV91" s="13" t="s">
        <v>81</v>
      </c>
      <c r="AW91" s="13" t="s">
        <v>33</v>
      </c>
      <c r="AX91" s="13" t="s">
        <v>79</v>
      </c>
      <c r="AY91" s="229" t="s">
        <v>130</v>
      </c>
    </row>
    <row r="92" s="2" customFormat="1" ht="44.25" customHeight="1">
      <c r="A92" s="39"/>
      <c r="B92" s="40"/>
      <c r="C92" s="205" t="s">
        <v>145</v>
      </c>
      <c r="D92" s="205" t="s">
        <v>132</v>
      </c>
      <c r="E92" s="206" t="s">
        <v>164</v>
      </c>
      <c r="F92" s="207" t="s">
        <v>165</v>
      </c>
      <c r="G92" s="208" t="s">
        <v>148</v>
      </c>
      <c r="H92" s="209">
        <v>32.399999999999999</v>
      </c>
      <c r="I92" s="210"/>
      <c r="J92" s="211">
        <f>ROUND(I92*H92,2)</f>
        <v>0</v>
      </c>
      <c r="K92" s="207" t="s">
        <v>136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137</v>
      </c>
      <c r="AT92" s="216" t="s">
        <v>132</v>
      </c>
      <c r="AU92" s="216" t="s">
        <v>81</v>
      </c>
      <c r="AY92" s="18" t="s">
        <v>130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137</v>
      </c>
      <c r="BM92" s="216" t="s">
        <v>742</v>
      </c>
    </row>
    <row r="93" s="2" customFormat="1" ht="44.25" customHeight="1">
      <c r="A93" s="39"/>
      <c r="B93" s="40"/>
      <c r="C93" s="205" t="s">
        <v>137</v>
      </c>
      <c r="D93" s="205" t="s">
        <v>132</v>
      </c>
      <c r="E93" s="206" t="s">
        <v>168</v>
      </c>
      <c r="F93" s="207" t="s">
        <v>169</v>
      </c>
      <c r="G93" s="208" t="s">
        <v>170</v>
      </c>
      <c r="H93" s="209">
        <v>64.799999999999997</v>
      </c>
      <c r="I93" s="210"/>
      <c r="J93" s="211">
        <f>ROUND(I93*H93,2)</f>
        <v>0</v>
      </c>
      <c r="K93" s="207" t="s">
        <v>136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132</v>
      </c>
      <c r="AU93" s="216" t="s">
        <v>81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137</v>
      </c>
      <c r="BM93" s="216" t="s">
        <v>743</v>
      </c>
    </row>
    <row r="94" s="13" customFormat="1">
      <c r="A94" s="13"/>
      <c r="B94" s="218"/>
      <c r="C94" s="219"/>
      <c r="D94" s="220" t="s">
        <v>139</v>
      </c>
      <c r="E94" s="221" t="s">
        <v>19</v>
      </c>
      <c r="F94" s="222" t="s">
        <v>744</v>
      </c>
      <c r="G94" s="219"/>
      <c r="H94" s="223">
        <v>64.799999999999997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139</v>
      </c>
      <c r="AU94" s="229" t="s">
        <v>81</v>
      </c>
      <c r="AV94" s="13" t="s">
        <v>81</v>
      </c>
      <c r="AW94" s="13" t="s">
        <v>33</v>
      </c>
      <c r="AX94" s="13" t="s">
        <v>79</v>
      </c>
      <c r="AY94" s="229" t="s">
        <v>130</v>
      </c>
    </row>
    <row r="95" s="2" customFormat="1">
      <c r="A95" s="39"/>
      <c r="B95" s="40"/>
      <c r="C95" s="205" t="s">
        <v>158</v>
      </c>
      <c r="D95" s="205" t="s">
        <v>132</v>
      </c>
      <c r="E95" s="206" t="s">
        <v>174</v>
      </c>
      <c r="F95" s="207" t="s">
        <v>175</v>
      </c>
      <c r="G95" s="208" t="s">
        <v>148</v>
      </c>
      <c r="H95" s="209">
        <v>32.399999999999999</v>
      </c>
      <c r="I95" s="210"/>
      <c r="J95" s="211">
        <f>ROUND(I95*H95,2)</f>
        <v>0</v>
      </c>
      <c r="K95" s="207" t="s">
        <v>136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137</v>
      </c>
      <c r="AT95" s="216" t="s">
        <v>132</v>
      </c>
      <c r="AU95" s="216" t="s">
        <v>81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137</v>
      </c>
      <c r="BM95" s="216" t="s">
        <v>745</v>
      </c>
    </row>
    <row r="96" s="2" customFormat="1" ht="44.25" customHeight="1">
      <c r="A96" s="39"/>
      <c r="B96" s="40"/>
      <c r="C96" s="205" t="s">
        <v>163</v>
      </c>
      <c r="D96" s="205" t="s">
        <v>132</v>
      </c>
      <c r="E96" s="206" t="s">
        <v>178</v>
      </c>
      <c r="F96" s="207" t="s">
        <v>179</v>
      </c>
      <c r="G96" s="208" t="s">
        <v>148</v>
      </c>
      <c r="H96" s="209">
        <v>83.489999999999995</v>
      </c>
      <c r="I96" s="210"/>
      <c r="J96" s="211">
        <f>ROUND(I96*H96,2)</f>
        <v>0</v>
      </c>
      <c r="K96" s="207" t="s">
        <v>136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132</v>
      </c>
      <c r="AU96" s="216" t="s">
        <v>81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137</v>
      </c>
      <c r="BM96" s="216" t="s">
        <v>746</v>
      </c>
    </row>
    <row r="97" s="13" customFormat="1">
      <c r="A97" s="13"/>
      <c r="B97" s="218"/>
      <c r="C97" s="219"/>
      <c r="D97" s="220" t="s">
        <v>139</v>
      </c>
      <c r="E97" s="221" t="s">
        <v>19</v>
      </c>
      <c r="F97" s="222" t="s">
        <v>747</v>
      </c>
      <c r="G97" s="219"/>
      <c r="H97" s="223">
        <v>83.489999999999995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139</v>
      </c>
      <c r="AU97" s="229" t="s">
        <v>81</v>
      </c>
      <c r="AV97" s="13" t="s">
        <v>81</v>
      </c>
      <c r="AW97" s="13" t="s">
        <v>33</v>
      </c>
      <c r="AX97" s="13" t="s">
        <v>79</v>
      </c>
      <c r="AY97" s="229" t="s">
        <v>130</v>
      </c>
    </row>
    <row r="98" s="2" customFormat="1" ht="66.75" customHeight="1">
      <c r="A98" s="39"/>
      <c r="B98" s="40"/>
      <c r="C98" s="205" t="s">
        <v>167</v>
      </c>
      <c r="D98" s="205" t="s">
        <v>132</v>
      </c>
      <c r="E98" s="206" t="s">
        <v>183</v>
      </c>
      <c r="F98" s="207" t="s">
        <v>184</v>
      </c>
      <c r="G98" s="208" t="s">
        <v>148</v>
      </c>
      <c r="H98" s="209">
        <v>21.605</v>
      </c>
      <c r="I98" s="210"/>
      <c r="J98" s="211">
        <f>ROUND(I98*H98,2)</f>
        <v>0</v>
      </c>
      <c r="K98" s="207" t="s">
        <v>136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132</v>
      </c>
      <c r="AU98" s="216" t="s">
        <v>81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137</v>
      </c>
      <c r="BM98" s="216" t="s">
        <v>748</v>
      </c>
    </row>
    <row r="99" s="14" customFormat="1">
      <c r="A99" s="14"/>
      <c r="B99" s="230"/>
      <c r="C99" s="231"/>
      <c r="D99" s="220" t="s">
        <v>139</v>
      </c>
      <c r="E99" s="232" t="s">
        <v>19</v>
      </c>
      <c r="F99" s="233" t="s">
        <v>666</v>
      </c>
      <c r="G99" s="231"/>
      <c r="H99" s="232" t="s">
        <v>19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139</v>
      </c>
      <c r="AU99" s="239" t="s">
        <v>81</v>
      </c>
      <c r="AV99" s="14" t="s">
        <v>79</v>
      </c>
      <c r="AW99" s="14" t="s">
        <v>33</v>
      </c>
      <c r="AX99" s="14" t="s">
        <v>71</v>
      </c>
      <c r="AY99" s="239" t="s">
        <v>130</v>
      </c>
    </row>
    <row r="100" s="13" customFormat="1">
      <c r="A100" s="13"/>
      <c r="B100" s="218"/>
      <c r="C100" s="219"/>
      <c r="D100" s="220" t="s">
        <v>139</v>
      </c>
      <c r="E100" s="221" t="s">
        <v>19</v>
      </c>
      <c r="F100" s="222" t="s">
        <v>749</v>
      </c>
      <c r="G100" s="219"/>
      <c r="H100" s="223">
        <v>21.605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139</v>
      </c>
      <c r="AU100" s="229" t="s">
        <v>81</v>
      </c>
      <c r="AV100" s="13" t="s">
        <v>81</v>
      </c>
      <c r="AW100" s="13" t="s">
        <v>33</v>
      </c>
      <c r="AX100" s="13" t="s">
        <v>79</v>
      </c>
      <c r="AY100" s="229" t="s">
        <v>130</v>
      </c>
    </row>
    <row r="101" s="2" customFormat="1" ht="16.5" customHeight="1">
      <c r="A101" s="39"/>
      <c r="B101" s="40"/>
      <c r="C101" s="251" t="s">
        <v>173</v>
      </c>
      <c r="D101" s="251" t="s">
        <v>188</v>
      </c>
      <c r="E101" s="252" t="s">
        <v>189</v>
      </c>
      <c r="F101" s="253" t="s">
        <v>190</v>
      </c>
      <c r="G101" s="254" t="s">
        <v>170</v>
      </c>
      <c r="H101" s="255">
        <v>43.210000000000001</v>
      </c>
      <c r="I101" s="256"/>
      <c r="J101" s="257">
        <f>ROUND(I101*H101,2)</f>
        <v>0</v>
      </c>
      <c r="K101" s="253" t="s">
        <v>136</v>
      </c>
      <c r="L101" s="258"/>
      <c r="M101" s="259" t="s">
        <v>19</v>
      </c>
      <c r="N101" s="260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173</v>
      </c>
      <c r="AT101" s="216" t="s">
        <v>188</v>
      </c>
      <c r="AU101" s="216" t="s">
        <v>81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137</v>
      </c>
      <c r="BM101" s="216" t="s">
        <v>750</v>
      </c>
    </row>
    <row r="102" s="12" customFormat="1" ht="22.8" customHeight="1">
      <c r="A102" s="12"/>
      <c r="B102" s="189"/>
      <c r="C102" s="190"/>
      <c r="D102" s="191" t="s">
        <v>70</v>
      </c>
      <c r="E102" s="203" t="s">
        <v>137</v>
      </c>
      <c r="F102" s="203" t="s">
        <v>193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SUM(P103:P107)</f>
        <v>0</v>
      </c>
      <c r="Q102" s="197"/>
      <c r="R102" s="198">
        <f>SUM(R103:R107)</f>
        <v>0.0063899999999999998</v>
      </c>
      <c r="S102" s="197"/>
      <c r="T102" s="199">
        <f>SUM(T103:T107)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79</v>
      </c>
      <c r="AT102" s="201" t="s">
        <v>70</v>
      </c>
      <c r="AU102" s="201" t="s">
        <v>79</v>
      </c>
      <c r="AY102" s="200" t="s">
        <v>130</v>
      </c>
      <c r="BK102" s="202">
        <f>SUM(BK103:BK107)</f>
        <v>0</v>
      </c>
    </row>
    <row r="103" s="2" customFormat="1">
      <c r="A103" s="39"/>
      <c r="B103" s="40"/>
      <c r="C103" s="205" t="s">
        <v>177</v>
      </c>
      <c r="D103" s="205" t="s">
        <v>132</v>
      </c>
      <c r="E103" s="206" t="s">
        <v>195</v>
      </c>
      <c r="F103" s="207" t="s">
        <v>751</v>
      </c>
      <c r="G103" s="208" t="s">
        <v>148</v>
      </c>
      <c r="H103" s="209">
        <v>10.803000000000001</v>
      </c>
      <c r="I103" s="210"/>
      <c r="J103" s="211">
        <f>ROUND(I103*H103,2)</f>
        <v>0</v>
      </c>
      <c r="K103" s="207" t="s">
        <v>136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137</v>
      </c>
      <c r="AT103" s="216" t="s">
        <v>132</v>
      </c>
      <c r="AU103" s="216" t="s">
        <v>81</v>
      </c>
      <c r="AY103" s="18" t="s">
        <v>130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137</v>
      </c>
      <c r="BM103" s="216" t="s">
        <v>752</v>
      </c>
    </row>
    <row r="104" s="14" customFormat="1">
      <c r="A104" s="14"/>
      <c r="B104" s="230"/>
      <c r="C104" s="231"/>
      <c r="D104" s="220" t="s">
        <v>139</v>
      </c>
      <c r="E104" s="232" t="s">
        <v>19</v>
      </c>
      <c r="F104" s="233" t="s">
        <v>753</v>
      </c>
      <c r="G104" s="231"/>
      <c r="H104" s="232" t="s">
        <v>19</v>
      </c>
      <c r="I104" s="234"/>
      <c r="J104" s="231"/>
      <c r="K104" s="231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139</v>
      </c>
      <c r="AU104" s="239" t="s">
        <v>81</v>
      </c>
      <c r="AV104" s="14" t="s">
        <v>79</v>
      </c>
      <c r="AW104" s="14" t="s">
        <v>33</v>
      </c>
      <c r="AX104" s="14" t="s">
        <v>71</v>
      </c>
      <c r="AY104" s="239" t="s">
        <v>130</v>
      </c>
    </row>
    <row r="105" s="13" customFormat="1">
      <c r="A105" s="13"/>
      <c r="B105" s="218"/>
      <c r="C105" s="219"/>
      <c r="D105" s="220" t="s">
        <v>139</v>
      </c>
      <c r="E105" s="221" t="s">
        <v>19</v>
      </c>
      <c r="F105" s="222" t="s">
        <v>754</v>
      </c>
      <c r="G105" s="219"/>
      <c r="H105" s="223">
        <v>10.803000000000001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139</v>
      </c>
      <c r="AU105" s="229" t="s">
        <v>81</v>
      </c>
      <c r="AV105" s="13" t="s">
        <v>81</v>
      </c>
      <c r="AW105" s="13" t="s">
        <v>33</v>
      </c>
      <c r="AX105" s="13" t="s">
        <v>79</v>
      </c>
      <c r="AY105" s="229" t="s">
        <v>130</v>
      </c>
    </row>
    <row r="106" s="2" customFormat="1" ht="33" customHeight="1">
      <c r="A106" s="39"/>
      <c r="B106" s="40"/>
      <c r="C106" s="205" t="s">
        <v>182</v>
      </c>
      <c r="D106" s="205" t="s">
        <v>132</v>
      </c>
      <c r="E106" s="206" t="s">
        <v>200</v>
      </c>
      <c r="F106" s="207" t="s">
        <v>201</v>
      </c>
      <c r="G106" s="208" t="s">
        <v>148</v>
      </c>
      <c r="H106" s="209">
        <v>0.5</v>
      </c>
      <c r="I106" s="210"/>
      <c r="J106" s="211">
        <f>ROUND(I106*H106,2)</f>
        <v>0</v>
      </c>
      <c r="K106" s="207" t="s">
        <v>136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137</v>
      </c>
      <c r="AT106" s="216" t="s">
        <v>132</v>
      </c>
      <c r="AU106" s="216" t="s">
        <v>81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137</v>
      </c>
      <c r="BM106" s="216" t="s">
        <v>755</v>
      </c>
    </row>
    <row r="107" s="2" customFormat="1">
      <c r="A107" s="39"/>
      <c r="B107" s="40"/>
      <c r="C107" s="205" t="s">
        <v>187</v>
      </c>
      <c r="D107" s="205" t="s">
        <v>132</v>
      </c>
      <c r="E107" s="206" t="s">
        <v>204</v>
      </c>
      <c r="F107" s="207" t="s">
        <v>205</v>
      </c>
      <c r="G107" s="208" t="s">
        <v>135</v>
      </c>
      <c r="H107" s="209">
        <v>1</v>
      </c>
      <c r="I107" s="210"/>
      <c r="J107" s="211">
        <f>ROUND(I107*H107,2)</f>
        <v>0</v>
      </c>
      <c r="K107" s="207" t="s">
        <v>136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0.0063899999999999998</v>
      </c>
      <c r="R107" s="214">
        <f>Q107*H107</f>
        <v>0.0063899999999999998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137</v>
      </c>
      <c r="AT107" s="216" t="s">
        <v>132</v>
      </c>
      <c r="AU107" s="216" t="s">
        <v>81</v>
      </c>
      <c r="AY107" s="18" t="s">
        <v>130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137</v>
      </c>
      <c r="BM107" s="216" t="s">
        <v>756</v>
      </c>
    </row>
    <row r="108" s="12" customFormat="1" ht="22.8" customHeight="1">
      <c r="A108" s="12"/>
      <c r="B108" s="189"/>
      <c r="C108" s="190"/>
      <c r="D108" s="191" t="s">
        <v>70</v>
      </c>
      <c r="E108" s="203" t="s">
        <v>173</v>
      </c>
      <c r="F108" s="203" t="s">
        <v>223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SUM(P109:P132)</f>
        <v>0</v>
      </c>
      <c r="Q108" s="197"/>
      <c r="R108" s="198">
        <f>SUM(R109:R132)</f>
        <v>1.3910797800000001</v>
      </c>
      <c r="S108" s="197"/>
      <c r="T108" s="199">
        <f>SUM(T109:T132)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79</v>
      </c>
      <c r="AT108" s="201" t="s">
        <v>70</v>
      </c>
      <c r="AU108" s="201" t="s">
        <v>79</v>
      </c>
      <c r="AY108" s="200" t="s">
        <v>130</v>
      </c>
      <c r="BK108" s="202">
        <f>SUM(BK109:BK132)</f>
        <v>0</v>
      </c>
    </row>
    <row r="109" s="2" customFormat="1">
      <c r="A109" s="39"/>
      <c r="B109" s="40"/>
      <c r="C109" s="205" t="s">
        <v>194</v>
      </c>
      <c r="D109" s="205" t="s">
        <v>132</v>
      </c>
      <c r="E109" s="206" t="s">
        <v>225</v>
      </c>
      <c r="F109" s="207" t="s">
        <v>226</v>
      </c>
      <c r="G109" s="208" t="s">
        <v>227</v>
      </c>
      <c r="H109" s="209">
        <v>6</v>
      </c>
      <c r="I109" s="210"/>
      <c r="J109" s="211">
        <f>ROUND(I109*H109,2)</f>
        <v>0</v>
      </c>
      <c r="K109" s="207" t="s">
        <v>136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137</v>
      </c>
      <c r="AT109" s="216" t="s">
        <v>132</v>
      </c>
      <c r="AU109" s="216" t="s">
        <v>81</v>
      </c>
      <c r="AY109" s="18" t="s">
        <v>130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137</v>
      </c>
      <c r="BM109" s="216" t="s">
        <v>757</v>
      </c>
    </row>
    <row r="110" s="2" customFormat="1">
      <c r="A110" s="39"/>
      <c r="B110" s="40"/>
      <c r="C110" s="251" t="s">
        <v>199</v>
      </c>
      <c r="D110" s="251" t="s">
        <v>188</v>
      </c>
      <c r="E110" s="252" t="s">
        <v>233</v>
      </c>
      <c r="F110" s="253" t="s">
        <v>234</v>
      </c>
      <c r="G110" s="254" t="s">
        <v>227</v>
      </c>
      <c r="H110" s="255">
        <v>6</v>
      </c>
      <c r="I110" s="256"/>
      <c r="J110" s="257">
        <f>ROUND(I110*H110,2)</f>
        <v>0</v>
      </c>
      <c r="K110" s="253" t="s">
        <v>136</v>
      </c>
      <c r="L110" s="258"/>
      <c r="M110" s="259" t="s">
        <v>19</v>
      </c>
      <c r="N110" s="260" t="s">
        <v>42</v>
      </c>
      <c r="O110" s="85"/>
      <c r="P110" s="214">
        <f>O110*H110</f>
        <v>0</v>
      </c>
      <c r="Q110" s="214">
        <v>0.0080000000000000002</v>
      </c>
      <c r="R110" s="214">
        <f>Q110*H110</f>
        <v>0.048000000000000001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173</v>
      </c>
      <c r="AT110" s="216" t="s">
        <v>188</v>
      </c>
      <c r="AU110" s="216" t="s">
        <v>81</v>
      </c>
      <c r="AY110" s="18" t="s">
        <v>130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137</v>
      </c>
      <c r="BM110" s="216" t="s">
        <v>758</v>
      </c>
    </row>
    <row r="111" s="2" customFormat="1">
      <c r="A111" s="39"/>
      <c r="B111" s="40"/>
      <c r="C111" s="205" t="s">
        <v>203</v>
      </c>
      <c r="D111" s="205" t="s">
        <v>132</v>
      </c>
      <c r="E111" s="206" t="s">
        <v>241</v>
      </c>
      <c r="F111" s="207" t="s">
        <v>242</v>
      </c>
      <c r="G111" s="208" t="s">
        <v>227</v>
      </c>
      <c r="H111" s="209">
        <v>2</v>
      </c>
      <c r="I111" s="210"/>
      <c r="J111" s="211">
        <f>ROUND(I111*H111,2)</f>
        <v>0</v>
      </c>
      <c r="K111" s="207" t="s">
        <v>136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137</v>
      </c>
      <c r="AT111" s="216" t="s">
        <v>132</v>
      </c>
      <c r="AU111" s="216" t="s">
        <v>81</v>
      </c>
      <c r="AY111" s="18" t="s">
        <v>130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137</v>
      </c>
      <c r="BM111" s="216" t="s">
        <v>759</v>
      </c>
    </row>
    <row r="112" s="2" customFormat="1">
      <c r="A112" s="39"/>
      <c r="B112" s="40"/>
      <c r="C112" s="251" t="s">
        <v>8</v>
      </c>
      <c r="D112" s="251" t="s">
        <v>188</v>
      </c>
      <c r="E112" s="252" t="s">
        <v>245</v>
      </c>
      <c r="F112" s="253" t="s">
        <v>246</v>
      </c>
      <c r="G112" s="254" t="s">
        <v>227</v>
      </c>
      <c r="H112" s="255">
        <v>2</v>
      </c>
      <c r="I112" s="256"/>
      <c r="J112" s="257">
        <f>ROUND(I112*H112,2)</f>
        <v>0</v>
      </c>
      <c r="K112" s="253" t="s">
        <v>136</v>
      </c>
      <c r="L112" s="258"/>
      <c r="M112" s="259" t="s">
        <v>19</v>
      </c>
      <c r="N112" s="260" t="s">
        <v>42</v>
      </c>
      <c r="O112" s="85"/>
      <c r="P112" s="214">
        <f>O112*H112</f>
        <v>0</v>
      </c>
      <c r="Q112" s="214">
        <v>0.0149</v>
      </c>
      <c r="R112" s="214">
        <f>Q112*H112</f>
        <v>0.0298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173</v>
      </c>
      <c r="AT112" s="216" t="s">
        <v>188</v>
      </c>
      <c r="AU112" s="216" t="s">
        <v>81</v>
      </c>
      <c r="AY112" s="18" t="s">
        <v>130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137</v>
      </c>
      <c r="BM112" s="216" t="s">
        <v>760</v>
      </c>
    </row>
    <row r="113" s="2" customFormat="1">
      <c r="A113" s="39"/>
      <c r="B113" s="40"/>
      <c r="C113" s="205" t="s">
        <v>211</v>
      </c>
      <c r="D113" s="205" t="s">
        <v>132</v>
      </c>
      <c r="E113" s="206" t="s">
        <v>268</v>
      </c>
      <c r="F113" s="207" t="s">
        <v>269</v>
      </c>
      <c r="G113" s="208" t="s">
        <v>251</v>
      </c>
      <c r="H113" s="209">
        <v>160.03999999999999</v>
      </c>
      <c r="I113" s="210"/>
      <c r="J113" s="211">
        <f>ROUND(I113*H113,2)</f>
        <v>0</v>
      </c>
      <c r="K113" s="207" t="s">
        <v>136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137</v>
      </c>
      <c r="AT113" s="216" t="s">
        <v>132</v>
      </c>
      <c r="AU113" s="216" t="s">
        <v>81</v>
      </c>
      <c r="AY113" s="18" t="s">
        <v>130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137</v>
      </c>
      <c r="BM113" s="216" t="s">
        <v>761</v>
      </c>
    </row>
    <row r="114" s="2" customFormat="1" ht="21.75" customHeight="1">
      <c r="A114" s="39"/>
      <c r="B114" s="40"/>
      <c r="C114" s="251" t="s">
        <v>215</v>
      </c>
      <c r="D114" s="251" t="s">
        <v>188</v>
      </c>
      <c r="E114" s="252" t="s">
        <v>272</v>
      </c>
      <c r="F114" s="253" t="s">
        <v>273</v>
      </c>
      <c r="G114" s="254" t="s">
        <v>251</v>
      </c>
      <c r="H114" s="255">
        <v>162.441</v>
      </c>
      <c r="I114" s="256"/>
      <c r="J114" s="257">
        <f>ROUND(I114*H114,2)</f>
        <v>0</v>
      </c>
      <c r="K114" s="253" t="s">
        <v>136</v>
      </c>
      <c r="L114" s="258"/>
      <c r="M114" s="259" t="s">
        <v>19</v>
      </c>
      <c r="N114" s="260" t="s">
        <v>42</v>
      </c>
      <c r="O114" s="85"/>
      <c r="P114" s="214">
        <f>O114*H114</f>
        <v>0</v>
      </c>
      <c r="Q114" s="214">
        <v>0.00018000000000000001</v>
      </c>
      <c r="R114" s="214">
        <f>Q114*H114</f>
        <v>0.029239380000000002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173</v>
      </c>
      <c r="AT114" s="216" t="s">
        <v>188</v>
      </c>
      <c r="AU114" s="216" t="s">
        <v>81</v>
      </c>
      <c r="AY114" s="18" t="s">
        <v>130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137</v>
      </c>
      <c r="BM114" s="216" t="s">
        <v>762</v>
      </c>
    </row>
    <row r="115" s="13" customFormat="1">
      <c r="A115" s="13"/>
      <c r="B115" s="218"/>
      <c r="C115" s="219"/>
      <c r="D115" s="220" t="s">
        <v>139</v>
      </c>
      <c r="E115" s="219"/>
      <c r="F115" s="222" t="s">
        <v>763</v>
      </c>
      <c r="G115" s="219"/>
      <c r="H115" s="223">
        <v>162.441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139</v>
      </c>
      <c r="AU115" s="229" t="s">
        <v>81</v>
      </c>
      <c r="AV115" s="13" t="s">
        <v>81</v>
      </c>
      <c r="AW115" s="13" t="s">
        <v>4</v>
      </c>
      <c r="AX115" s="13" t="s">
        <v>79</v>
      </c>
      <c r="AY115" s="229" t="s">
        <v>130</v>
      </c>
    </row>
    <row r="116" s="2" customFormat="1" ht="44.25" customHeight="1">
      <c r="A116" s="39"/>
      <c r="B116" s="40"/>
      <c r="C116" s="205" t="s">
        <v>219</v>
      </c>
      <c r="D116" s="205" t="s">
        <v>132</v>
      </c>
      <c r="E116" s="206" t="s">
        <v>285</v>
      </c>
      <c r="F116" s="207" t="s">
        <v>286</v>
      </c>
      <c r="G116" s="208" t="s">
        <v>227</v>
      </c>
      <c r="H116" s="209">
        <v>6</v>
      </c>
      <c r="I116" s="210"/>
      <c r="J116" s="211">
        <f>ROUND(I116*H116,2)</f>
        <v>0</v>
      </c>
      <c r="K116" s="207" t="s">
        <v>136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137</v>
      </c>
      <c r="AT116" s="216" t="s">
        <v>132</v>
      </c>
      <c r="AU116" s="216" t="s">
        <v>81</v>
      </c>
      <c r="AY116" s="18" t="s">
        <v>130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137</v>
      </c>
      <c r="BM116" s="216" t="s">
        <v>764</v>
      </c>
    </row>
    <row r="117" s="2" customFormat="1" ht="16.5" customHeight="1">
      <c r="A117" s="39"/>
      <c r="B117" s="40"/>
      <c r="C117" s="251" t="s">
        <v>224</v>
      </c>
      <c r="D117" s="251" t="s">
        <v>188</v>
      </c>
      <c r="E117" s="252" t="s">
        <v>289</v>
      </c>
      <c r="F117" s="253" t="s">
        <v>290</v>
      </c>
      <c r="G117" s="254" t="s">
        <v>227</v>
      </c>
      <c r="H117" s="255">
        <v>5</v>
      </c>
      <c r="I117" s="256"/>
      <c r="J117" s="257">
        <f>ROUND(I117*H117,2)</f>
        <v>0</v>
      </c>
      <c r="K117" s="253" t="s">
        <v>136</v>
      </c>
      <c r="L117" s="258"/>
      <c r="M117" s="259" t="s">
        <v>19</v>
      </c>
      <c r="N117" s="260" t="s">
        <v>42</v>
      </c>
      <c r="O117" s="85"/>
      <c r="P117" s="214">
        <f>O117*H117</f>
        <v>0</v>
      </c>
      <c r="Q117" s="214">
        <v>0.00038999999999999999</v>
      </c>
      <c r="R117" s="214">
        <f>Q117*H117</f>
        <v>0.0019499999999999999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173</v>
      </c>
      <c r="AT117" s="216" t="s">
        <v>188</v>
      </c>
      <c r="AU117" s="216" t="s">
        <v>81</v>
      </c>
      <c r="AY117" s="18" t="s">
        <v>130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137</v>
      </c>
      <c r="BM117" s="216" t="s">
        <v>765</v>
      </c>
    </row>
    <row r="118" s="2" customFormat="1" ht="16.5" customHeight="1">
      <c r="A118" s="39"/>
      <c r="B118" s="40"/>
      <c r="C118" s="251" t="s">
        <v>229</v>
      </c>
      <c r="D118" s="251" t="s">
        <v>188</v>
      </c>
      <c r="E118" s="252" t="s">
        <v>494</v>
      </c>
      <c r="F118" s="253" t="s">
        <v>495</v>
      </c>
      <c r="G118" s="254" t="s">
        <v>227</v>
      </c>
      <c r="H118" s="255">
        <v>1</v>
      </c>
      <c r="I118" s="256"/>
      <c r="J118" s="257">
        <f>ROUND(I118*H118,2)</f>
        <v>0</v>
      </c>
      <c r="K118" s="253" t="s">
        <v>136</v>
      </c>
      <c r="L118" s="258"/>
      <c r="M118" s="259" t="s">
        <v>19</v>
      </c>
      <c r="N118" s="260" t="s">
        <v>42</v>
      </c>
      <c r="O118" s="85"/>
      <c r="P118" s="214">
        <f>O118*H118</f>
        <v>0</v>
      </c>
      <c r="Q118" s="214">
        <v>0.00072000000000000005</v>
      </c>
      <c r="R118" s="214">
        <f>Q118*H118</f>
        <v>0.00072000000000000005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173</v>
      </c>
      <c r="AT118" s="216" t="s">
        <v>188</v>
      </c>
      <c r="AU118" s="216" t="s">
        <v>81</v>
      </c>
      <c r="AY118" s="18" t="s">
        <v>130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137</v>
      </c>
      <c r="BM118" s="216" t="s">
        <v>766</v>
      </c>
    </row>
    <row r="119" s="2" customFormat="1">
      <c r="A119" s="39"/>
      <c r="B119" s="40"/>
      <c r="C119" s="205" t="s">
        <v>7</v>
      </c>
      <c r="D119" s="205" t="s">
        <v>132</v>
      </c>
      <c r="E119" s="206" t="s">
        <v>313</v>
      </c>
      <c r="F119" s="207" t="s">
        <v>314</v>
      </c>
      <c r="G119" s="208" t="s">
        <v>227</v>
      </c>
      <c r="H119" s="209">
        <v>2</v>
      </c>
      <c r="I119" s="210"/>
      <c r="J119" s="211">
        <f>ROUND(I119*H119,2)</f>
        <v>0</v>
      </c>
      <c r="K119" s="207" t="s">
        <v>136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0.0016199999999999999</v>
      </c>
      <c r="R119" s="214">
        <f>Q119*H119</f>
        <v>0.0032399999999999998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137</v>
      </c>
      <c r="AT119" s="216" t="s">
        <v>132</v>
      </c>
      <c r="AU119" s="216" t="s">
        <v>81</v>
      </c>
      <c r="AY119" s="18" t="s">
        <v>130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137</v>
      </c>
      <c r="BM119" s="216" t="s">
        <v>767</v>
      </c>
    </row>
    <row r="120" s="2" customFormat="1">
      <c r="A120" s="39"/>
      <c r="B120" s="40"/>
      <c r="C120" s="251" t="s">
        <v>236</v>
      </c>
      <c r="D120" s="251" t="s">
        <v>188</v>
      </c>
      <c r="E120" s="252" t="s">
        <v>317</v>
      </c>
      <c r="F120" s="253" t="s">
        <v>318</v>
      </c>
      <c r="G120" s="254" t="s">
        <v>227</v>
      </c>
      <c r="H120" s="255">
        <v>2</v>
      </c>
      <c r="I120" s="256"/>
      <c r="J120" s="257">
        <f>ROUND(I120*H120,2)</f>
        <v>0</v>
      </c>
      <c r="K120" s="253" t="s">
        <v>136</v>
      </c>
      <c r="L120" s="258"/>
      <c r="M120" s="259" t="s">
        <v>19</v>
      </c>
      <c r="N120" s="260" t="s">
        <v>42</v>
      </c>
      <c r="O120" s="85"/>
      <c r="P120" s="214">
        <f>O120*H120</f>
        <v>0</v>
      </c>
      <c r="Q120" s="214">
        <v>0.017999999999999999</v>
      </c>
      <c r="R120" s="214">
        <f>Q120*H120</f>
        <v>0.035999999999999997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173</v>
      </c>
      <c r="AT120" s="216" t="s">
        <v>188</v>
      </c>
      <c r="AU120" s="216" t="s">
        <v>81</v>
      </c>
      <c r="AY120" s="18" t="s">
        <v>130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137</v>
      </c>
      <c r="BM120" s="216" t="s">
        <v>768</v>
      </c>
    </row>
    <row r="121" s="2" customFormat="1" ht="21.75" customHeight="1">
      <c r="A121" s="39"/>
      <c r="B121" s="40"/>
      <c r="C121" s="251" t="s">
        <v>240</v>
      </c>
      <c r="D121" s="251" t="s">
        <v>188</v>
      </c>
      <c r="E121" s="252" t="s">
        <v>321</v>
      </c>
      <c r="F121" s="253" t="s">
        <v>322</v>
      </c>
      <c r="G121" s="254" t="s">
        <v>227</v>
      </c>
      <c r="H121" s="255">
        <v>2</v>
      </c>
      <c r="I121" s="256"/>
      <c r="J121" s="257">
        <f>ROUND(I121*H121,2)</f>
        <v>0</v>
      </c>
      <c r="K121" s="253" t="s">
        <v>136</v>
      </c>
      <c r="L121" s="258"/>
      <c r="M121" s="259" t="s">
        <v>19</v>
      </c>
      <c r="N121" s="260" t="s">
        <v>42</v>
      </c>
      <c r="O121" s="85"/>
      <c r="P121" s="214">
        <f>O121*H121</f>
        <v>0</v>
      </c>
      <c r="Q121" s="214">
        <v>0.0035000000000000001</v>
      </c>
      <c r="R121" s="214">
        <f>Q121*H121</f>
        <v>0.0070000000000000001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188</v>
      </c>
      <c r="AU121" s="216" t="s">
        <v>81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137</v>
      </c>
      <c r="BM121" s="216" t="s">
        <v>769</v>
      </c>
    </row>
    <row r="122" s="2" customFormat="1" ht="16.5" customHeight="1">
      <c r="A122" s="39"/>
      <c r="B122" s="40"/>
      <c r="C122" s="205" t="s">
        <v>244</v>
      </c>
      <c r="D122" s="205" t="s">
        <v>132</v>
      </c>
      <c r="E122" s="206" t="s">
        <v>337</v>
      </c>
      <c r="F122" s="207" t="s">
        <v>338</v>
      </c>
      <c r="G122" s="208" t="s">
        <v>251</v>
      </c>
      <c r="H122" s="209">
        <v>160.03999999999999</v>
      </c>
      <c r="I122" s="210"/>
      <c r="J122" s="211">
        <f>ROUND(I122*H122,2)</f>
        <v>0</v>
      </c>
      <c r="K122" s="207" t="s">
        <v>136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132</v>
      </c>
      <c r="AU122" s="216" t="s">
        <v>81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137</v>
      </c>
      <c r="BM122" s="216" t="s">
        <v>770</v>
      </c>
    </row>
    <row r="123" s="2" customFormat="1">
      <c r="A123" s="39"/>
      <c r="B123" s="40"/>
      <c r="C123" s="205" t="s">
        <v>248</v>
      </c>
      <c r="D123" s="205" t="s">
        <v>132</v>
      </c>
      <c r="E123" s="206" t="s">
        <v>342</v>
      </c>
      <c r="F123" s="207" t="s">
        <v>343</v>
      </c>
      <c r="G123" s="208" t="s">
        <v>251</v>
      </c>
      <c r="H123" s="209">
        <v>160.03999999999999</v>
      </c>
      <c r="I123" s="210"/>
      <c r="J123" s="211">
        <f>ROUND(I123*H123,2)</f>
        <v>0</v>
      </c>
      <c r="K123" s="207" t="s">
        <v>136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137</v>
      </c>
      <c r="AT123" s="216" t="s">
        <v>132</v>
      </c>
      <c r="AU123" s="216" t="s">
        <v>81</v>
      </c>
      <c r="AY123" s="18" t="s">
        <v>130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137</v>
      </c>
      <c r="BM123" s="216" t="s">
        <v>771</v>
      </c>
    </row>
    <row r="124" s="2" customFormat="1">
      <c r="A124" s="39"/>
      <c r="B124" s="40"/>
      <c r="C124" s="205" t="s">
        <v>284</v>
      </c>
      <c r="D124" s="205" t="s">
        <v>132</v>
      </c>
      <c r="E124" s="206" t="s">
        <v>346</v>
      </c>
      <c r="F124" s="207" t="s">
        <v>347</v>
      </c>
      <c r="G124" s="208" t="s">
        <v>227</v>
      </c>
      <c r="H124" s="209">
        <v>2</v>
      </c>
      <c r="I124" s="210"/>
      <c r="J124" s="211">
        <f>ROUND(I124*H124,2)</f>
        <v>0</v>
      </c>
      <c r="K124" s="207" t="s">
        <v>136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0.45937</v>
      </c>
      <c r="R124" s="214">
        <f>Q124*H124</f>
        <v>0.91874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137</v>
      </c>
      <c r="AT124" s="216" t="s">
        <v>132</v>
      </c>
      <c r="AU124" s="216" t="s">
        <v>81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137</v>
      </c>
      <c r="BM124" s="216" t="s">
        <v>772</v>
      </c>
    </row>
    <row r="125" s="2" customFormat="1" ht="16.5" customHeight="1">
      <c r="A125" s="39"/>
      <c r="B125" s="40"/>
      <c r="C125" s="205" t="s">
        <v>253</v>
      </c>
      <c r="D125" s="205" t="s">
        <v>132</v>
      </c>
      <c r="E125" s="206" t="s">
        <v>362</v>
      </c>
      <c r="F125" s="207" t="s">
        <v>363</v>
      </c>
      <c r="G125" s="208" t="s">
        <v>227</v>
      </c>
      <c r="H125" s="209">
        <v>2</v>
      </c>
      <c r="I125" s="210"/>
      <c r="J125" s="211">
        <f>ROUND(I125*H125,2)</f>
        <v>0</v>
      </c>
      <c r="K125" s="207" t="s">
        <v>136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0.12303</v>
      </c>
      <c r="R125" s="214">
        <f>Q125*H125</f>
        <v>0.24606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137</v>
      </c>
      <c r="AT125" s="216" t="s">
        <v>132</v>
      </c>
      <c r="AU125" s="216" t="s">
        <v>81</v>
      </c>
      <c r="AY125" s="18" t="s">
        <v>130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137</v>
      </c>
      <c r="BM125" s="216" t="s">
        <v>773</v>
      </c>
    </row>
    <row r="126" s="2" customFormat="1">
      <c r="A126" s="39"/>
      <c r="B126" s="40"/>
      <c r="C126" s="251" t="s">
        <v>258</v>
      </c>
      <c r="D126" s="251" t="s">
        <v>188</v>
      </c>
      <c r="E126" s="252" t="s">
        <v>366</v>
      </c>
      <c r="F126" s="253" t="s">
        <v>367</v>
      </c>
      <c r="G126" s="254" t="s">
        <v>227</v>
      </c>
      <c r="H126" s="255">
        <v>2</v>
      </c>
      <c r="I126" s="256"/>
      <c r="J126" s="257">
        <f>ROUND(I126*H126,2)</f>
        <v>0</v>
      </c>
      <c r="K126" s="253" t="s">
        <v>136</v>
      </c>
      <c r="L126" s="258"/>
      <c r="M126" s="259" t="s">
        <v>19</v>
      </c>
      <c r="N126" s="260" t="s">
        <v>42</v>
      </c>
      <c r="O126" s="85"/>
      <c r="P126" s="214">
        <f>O126*H126</f>
        <v>0</v>
      </c>
      <c r="Q126" s="214">
        <v>0.013299999999999999</v>
      </c>
      <c r="R126" s="214">
        <f>Q126*H126</f>
        <v>0.026599999999999999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188</v>
      </c>
      <c r="AU126" s="216" t="s">
        <v>81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137</v>
      </c>
      <c r="BM126" s="216" t="s">
        <v>774</v>
      </c>
    </row>
    <row r="127" s="2" customFormat="1">
      <c r="A127" s="39"/>
      <c r="B127" s="40"/>
      <c r="C127" s="251" t="s">
        <v>262</v>
      </c>
      <c r="D127" s="251" t="s">
        <v>188</v>
      </c>
      <c r="E127" s="252" t="s">
        <v>370</v>
      </c>
      <c r="F127" s="253" t="s">
        <v>371</v>
      </c>
      <c r="G127" s="254" t="s">
        <v>227</v>
      </c>
      <c r="H127" s="255">
        <v>2</v>
      </c>
      <c r="I127" s="256"/>
      <c r="J127" s="257">
        <f>ROUND(I127*H127,2)</f>
        <v>0</v>
      </c>
      <c r="K127" s="253" t="s">
        <v>136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0.00089999999999999998</v>
      </c>
      <c r="R127" s="214">
        <f>Q127*H127</f>
        <v>0.0018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188</v>
      </c>
      <c r="AU127" s="216" t="s">
        <v>81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137</v>
      </c>
      <c r="BM127" s="216" t="s">
        <v>775</v>
      </c>
    </row>
    <row r="128" s="2" customFormat="1" ht="33" customHeight="1">
      <c r="A128" s="39"/>
      <c r="B128" s="40"/>
      <c r="C128" s="205" t="s">
        <v>280</v>
      </c>
      <c r="D128" s="205" t="s">
        <v>132</v>
      </c>
      <c r="E128" s="206" t="s">
        <v>374</v>
      </c>
      <c r="F128" s="207" t="s">
        <v>375</v>
      </c>
      <c r="G128" s="208" t="s">
        <v>227</v>
      </c>
      <c r="H128" s="209">
        <v>2</v>
      </c>
      <c r="I128" s="210"/>
      <c r="J128" s="211">
        <f>ROUND(I128*H128,2)</f>
        <v>0</v>
      </c>
      <c r="K128" s="207" t="s">
        <v>136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0.00016000000000000001</v>
      </c>
      <c r="R128" s="214">
        <f>Q128*H128</f>
        <v>0.00032000000000000003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137</v>
      </c>
      <c r="AT128" s="216" t="s">
        <v>132</v>
      </c>
      <c r="AU128" s="216" t="s">
        <v>81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137</v>
      </c>
      <c r="BM128" s="216" t="s">
        <v>776</v>
      </c>
    </row>
    <row r="129" s="14" customFormat="1">
      <c r="A129" s="14"/>
      <c r="B129" s="230"/>
      <c r="C129" s="231"/>
      <c r="D129" s="220" t="s">
        <v>139</v>
      </c>
      <c r="E129" s="232" t="s">
        <v>19</v>
      </c>
      <c r="F129" s="233" t="s">
        <v>777</v>
      </c>
      <c r="G129" s="231"/>
      <c r="H129" s="232" t="s">
        <v>19</v>
      </c>
      <c r="I129" s="234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9" t="s">
        <v>139</v>
      </c>
      <c r="AU129" s="239" t="s">
        <v>81</v>
      </c>
      <c r="AV129" s="14" t="s">
        <v>79</v>
      </c>
      <c r="AW129" s="14" t="s">
        <v>33</v>
      </c>
      <c r="AX129" s="14" t="s">
        <v>71</v>
      </c>
      <c r="AY129" s="239" t="s">
        <v>130</v>
      </c>
    </row>
    <row r="130" s="13" customFormat="1">
      <c r="A130" s="13"/>
      <c r="B130" s="218"/>
      <c r="C130" s="219"/>
      <c r="D130" s="220" t="s">
        <v>139</v>
      </c>
      <c r="E130" s="221" t="s">
        <v>19</v>
      </c>
      <c r="F130" s="222" t="s">
        <v>81</v>
      </c>
      <c r="G130" s="219"/>
      <c r="H130" s="223">
        <v>2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139</v>
      </c>
      <c r="AU130" s="229" t="s">
        <v>81</v>
      </c>
      <c r="AV130" s="13" t="s">
        <v>81</v>
      </c>
      <c r="AW130" s="13" t="s">
        <v>33</v>
      </c>
      <c r="AX130" s="13" t="s">
        <v>79</v>
      </c>
      <c r="AY130" s="229" t="s">
        <v>130</v>
      </c>
    </row>
    <row r="131" s="2" customFormat="1" ht="16.5" customHeight="1">
      <c r="A131" s="39"/>
      <c r="B131" s="40"/>
      <c r="C131" s="205" t="s">
        <v>276</v>
      </c>
      <c r="D131" s="205" t="s">
        <v>132</v>
      </c>
      <c r="E131" s="206" t="s">
        <v>380</v>
      </c>
      <c r="F131" s="207" t="s">
        <v>381</v>
      </c>
      <c r="G131" s="208" t="s">
        <v>251</v>
      </c>
      <c r="H131" s="209">
        <v>160.03999999999999</v>
      </c>
      <c r="I131" s="210"/>
      <c r="J131" s="211">
        <f>ROUND(I131*H131,2)</f>
        <v>0</v>
      </c>
      <c r="K131" s="207" t="s">
        <v>136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0.00019000000000000001</v>
      </c>
      <c r="R131" s="214">
        <f>Q131*H131</f>
        <v>0.0304076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137</v>
      </c>
      <c r="AT131" s="216" t="s">
        <v>132</v>
      </c>
      <c r="AU131" s="216" t="s">
        <v>81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137</v>
      </c>
      <c r="BM131" s="216" t="s">
        <v>778</v>
      </c>
    </row>
    <row r="132" s="2" customFormat="1" ht="21.75" customHeight="1">
      <c r="A132" s="39"/>
      <c r="B132" s="40"/>
      <c r="C132" s="205" t="s">
        <v>271</v>
      </c>
      <c r="D132" s="205" t="s">
        <v>132</v>
      </c>
      <c r="E132" s="206" t="s">
        <v>384</v>
      </c>
      <c r="F132" s="207" t="s">
        <v>385</v>
      </c>
      <c r="G132" s="208" t="s">
        <v>251</v>
      </c>
      <c r="H132" s="209">
        <v>160.03999999999999</v>
      </c>
      <c r="I132" s="210"/>
      <c r="J132" s="211">
        <f>ROUND(I132*H132,2)</f>
        <v>0</v>
      </c>
      <c r="K132" s="207" t="s">
        <v>136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6.9999999999999994E-05</v>
      </c>
      <c r="R132" s="214">
        <f>Q132*H132</f>
        <v>0.011202799999999999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137</v>
      </c>
      <c r="AT132" s="216" t="s">
        <v>132</v>
      </c>
      <c r="AU132" s="216" t="s">
        <v>81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137</v>
      </c>
      <c r="BM132" s="216" t="s">
        <v>779</v>
      </c>
    </row>
    <row r="133" s="12" customFormat="1" ht="22.8" customHeight="1">
      <c r="A133" s="12"/>
      <c r="B133" s="189"/>
      <c r="C133" s="190"/>
      <c r="D133" s="191" t="s">
        <v>70</v>
      </c>
      <c r="E133" s="203" t="s">
        <v>411</v>
      </c>
      <c r="F133" s="203" t="s">
        <v>412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P134</f>
        <v>0</v>
      </c>
      <c r="Q133" s="197"/>
      <c r="R133" s="198">
        <f>R134</f>
        <v>0</v>
      </c>
      <c r="S133" s="197"/>
      <c r="T133" s="199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79</v>
      </c>
      <c r="AT133" s="201" t="s">
        <v>70</v>
      </c>
      <c r="AU133" s="201" t="s">
        <v>79</v>
      </c>
      <c r="AY133" s="200" t="s">
        <v>130</v>
      </c>
      <c r="BK133" s="202">
        <f>BK134</f>
        <v>0</v>
      </c>
    </row>
    <row r="134" s="2" customFormat="1">
      <c r="A134" s="39"/>
      <c r="B134" s="40"/>
      <c r="C134" s="205" t="s">
        <v>267</v>
      </c>
      <c r="D134" s="205" t="s">
        <v>132</v>
      </c>
      <c r="E134" s="206" t="s">
        <v>567</v>
      </c>
      <c r="F134" s="207" t="s">
        <v>568</v>
      </c>
      <c r="G134" s="208" t="s">
        <v>170</v>
      </c>
      <c r="H134" s="209">
        <v>1.397</v>
      </c>
      <c r="I134" s="210"/>
      <c r="J134" s="211">
        <f>ROUND(I134*H134,2)</f>
        <v>0</v>
      </c>
      <c r="K134" s="207" t="s">
        <v>136</v>
      </c>
      <c r="L134" s="45"/>
      <c r="M134" s="261" t="s">
        <v>19</v>
      </c>
      <c r="N134" s="262" t="s">
        <v>42</v>
      </c>
      <c r="O134" s="263"/>
      <c r="P134" s="264">
        <f>O134*H134</f>
        <v>0</v>
      </c>
      <c r="Q134" s="264">
        <v>0</v>
      </c>
      <c r="R134" s="264">
        <f>Q134*H134</f>
        <v>0</v>
      </c>
      <c r="S134" s="264">
        <v>0</v>
      </c>
      <c r="T134" s="26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137</v>
      </c>
      <c r="AT134" s="216" t="s">
        <v>132</v>
      </c>
      <c r="AU134" s="216" t="s">
        <v>81</v>
      </c>
      <c r="AY134" s="18" t="s">
        <v>130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137</v>
      </c>
      <c r="BM134" s="216" t="s">
        <v>780</v>
      </c>
    </row>
    <row r="135" s="2" customFormat="1" ht="6.96" customHeight="1">
      <c r="A135" s="39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3Y9jxB+IfWA+WtWAEu7olkgBC/9Qxv7zerGKZk3NmIoGHusdHvy2PAS70SS5vcki47R49QrKDaxCiQU1J6MM2Q==" hashValue="CostuOACdt5ewPucJ5Co93/jsRlJ3UWekNxTye2XINfPUauApiXZIGuv+nHF7jj3FsTrJeoFjuPbCeXlU3/vOg==" algorithmName="SHA-512" password="CC35"/>
  <autoFilter ref="C83:K13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SO-03 Rekonstrukce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781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ROUND((SUM(BE88:BE179)),  2)</f>
        <v>0</v>
      </c>
      <c r="G33" s="39"/>
      <c r="H33" s="39"/>
      <c r="I33" s="149">
        <v>0.20999999999999999</v>
      </c>
      <c r="J33" s="148">
        <f>ROUND(((SUM(BE88:BE179))*I33),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ROUND((SUM(BF88:BF179)),  2)</f>
        <v>0</v>
      </c>
      <c r="G34" s="39"/>
      <c r="H34" s="39"/>
      <c r="I34" s="149">
        <v>0.14999999999999999</v>
      </c>
      <c r="J34" s="148">
        <f>ROUND(((SUM(BF88:BF179))*I34),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ROUND((SUM(BG88:BG179)),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ROUND((SUM(BH88:BH179)),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ROUND((SUM(BI88:BI179)),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SO-03 Rekonstrukce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SO-03 Rekonstrukce vodovodu Řad 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9. 4. 2021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 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J114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110</v>
      </c>
      <c r="E63" s="175"/>
      <c r="F63" s="175"/>
      <c r="G63" s="175"/>
      <c r="H63" s="175"/>
      <c r="I63" s="175"/>
      <c r="J63" s="176">
        <f>J123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111</v>
      </c>
      <c r="E64" s="175"/>
      <c r="F64" s="175"/>
      <c r="G64" s="175"/>
      <c r="H64" s="175"/>
      <c r="I64" s="175"/>
      <c r="J64" s="176">
        <f>J126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113</v>
      </c>
      <c r="E65" s="175"/>
      <c r="F65" s="175"/>
      <c r="G65" s="175"/>
      <c r="H65" s="175"/>
      <c r="I65" s="175"/>
      <c r="J65" s="176">
        <f>J168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114</v>
      </c>
      <c r="E66" s="175"/>
      <c r="F66" s="175"/>
      <c r="G66" s="175"/>
      <c r="H66" s="175"/>
      <c r="I66" s="175"/>
      <c r="J66" s="176">
        <f>J173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782</v>
      </c>
      <c r="E67" s="169"/>
      <c r="F67" s="169"/>
      <c r="G67" s="169"/>
      <c r="H67" s="169"/>
      <c r="I67" s="169"/>
      <c r="J67" s="170">
        <f>J176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783</v>
      </c>
      <c r="E68" s="175"/>
      <c r="F68" s="175"/>
      <c r="G68" s="175"/>
      <c r="H68" s="175"/>
      <c r="I68" s="175"/>
      <c r="J68" s="176">
        <f>J177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SO-03 Rekonstrukce vodovodu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101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06 - SO-03 Rekonstrukce vodovodu Řad E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</v>
      </c>
      <c r="G82" s="41"/>
      <c r="H82" s="41"/>
      <c r="I82" s="33" t="s">
        <v>23</v>
      </c>
      <c r="J82" s="73" t="str">
        <f>IF(J12="","",J12)</f>
        <v>9. 4. 2021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Rotava,Sídliště 721, Rotava</v>
      </c>
      <c r="G84" s="41"/>
      <c r="H84" s="41"/>
      <c r="I84" s="33" t="s">
        <v>31</v>
      </c>
      <c r="J84" s="37" t="str">
        <f>E21</f>
        <v>Štefan Bolvári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Štefan Bolvári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116</v>
      </c>
      <c r="D87" s="181" t="s">
        <v>56</v>
      </c>
      <c r="E87" s="181" t="s">
        <v>52</v>
      </c>
      <c r="F87" s="181" t="s">
        <v>53</v>
      </c>
      <c r="G87" s="181" t="s">
        <v>117</v>
      </c>
      <c r="H87" s="181" t="s">
        <v>118</v>
      </c>
      <c r="I87" s="181" t="s">
        <v>119</v>
      </c>
      <c r="J87" s="181" t="s">
        <v>105</v>
      </c>
      <c r="K87" s="182" t="s">
        <v>120</v>
      </c>
      <c r="L87" s="183"/>
      <c r="M87" s="93" t="s">
        <v>19</v>
      </c>
      <c r="N87" s="94" t="s">
        <v>41</v>
      </c>
      <c r="O87" s="94" t="s">
        <v>121</v>
      </c>
      <c r="P87" s="94" t="s">
        <v>122</v>
      </c>
      <c r="Q87" s="94" t="s">
        <v>123</v>
      </c>
      <c r="R87" s="94" t="s">
        <v>124</v>
      </c>
      <c r="S87" s="94" t="s">
        <v>125</v>
      </c>
      <c r="T87" s="95" t="s">
        <v>126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127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P89+P176</f>
        <v>0</v>
      </c>
      <c r="Q88" s="97"/>
      <c r="R88" s="186">
        <f>R89+R176</f>
        <v>7.2087932400000003</v>
      </c>
      <c r="S88" s="97"/>
      <c r="T88" s="187">
        <f>T89+T176</f>
        <v>3.9988199999999998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106</v>
      </c>
      <c r="BK88" s="188">
        <f>BK89+BK176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128</v>
      </c>
      <c r="F89" s="192" t="s">
        <v>129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P90+P114+P123+P126+P168+P173</f>
        <v>0</v>
      </c>
      <c r="Q89" s="197"/>
      <c r="R89" s="198">
        <f>R90+R114+R123+R126+R168+R173</f>
        <v>7.2087932400000003</v>
      </c>
      <c r="S89" s="197"/>
      <c r="T89" s="199">
        <f>T90+T114+T123+T126+T168+T173</f>
        <v>3.8628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130</v>
      </c>
      <c r="BK89" s="202">
        <f>BK90+BK114+BK123+BK126+BK168+BK173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131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SUM(P91:P113)</f>
        <v>0</v>
      </c>
      <c r="Q90" s="197"/>
      <c r="R90" s="198">
        <f>SUM(R91:R113)</f>
        <v>0</v>
      </c>
      <c r="S90" s="197"/>
      <c r="T90" s="199">
        <f>SUM(T91:T113)</f>
        <v>3.8628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130</v>
      </c>
      <c r="BK90" s="202">
        <f>SUM(BK91:BK113)</f>
        <v>0</v>
      </c>
    </row>
    <row r="91" s="2" customFormat="1" ht="66.75" customHeight="1">
      <c r="A91" s="39"/>
      <c r="B91" s="40"/>
      <c r="C91" s="205" t="s">
        <v>79</v>
      </c>
      <c r="D91" s="205" t="s">
        <v>132</v>
      </c>
      <c r="E91" s="206" t="s">
        <v>133</v>
      </c>
      <c r="F91" s="207" t="s">
        <v>134</v>
      </c>
      <c r="G91" s="208" t="s">
        <v>135</v>
      </c>
      <c r="H91" s="209">
        <v>6.6600000000000001</v>
      </c>
      <c r="I91" s="210"/>
      <c r="J91" s="211">
        <f>ROUND(I91*H91,2)</f>
        <v>0</v>
      </c>
      <c r="K91" s="207" t="s">
        <v>136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0.57999999999999996</v>
      </c>
      <c r="T91" s="215">
        <f>S91*H91</f>
        <v>3.8628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132</v>
      </c>
      <c r="AU91" s="216" t="s">
        <v>81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137</v>
      </c>
      <c r="BM91" s="216" t="s">
        <v>784</v>
      </c>
    </row>
    <row r="92" s="13" customFormat="1">
      <c r="A92" s="13"/>
      <c r="B92" s="218"/>
      <c r="C92" s="219"/>
      <c r="D92" s="220" t="s">
        <v>139</v>
      </c>
      <c r="E92" s="221" t="s">
        <v>19</v>
      </c>
      <c r="F92" s="222" t="s">
        <v>785</v>
      </c>
      <c r="G92" s="219"/>
      <c r="H92" s="223">
        <v>6.6600000000000001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139</v>
      </c>
      <c r="AU92" s="229" t="s">
        <v>81</v>
      </c>
      <c r="AV92" s="13" t="s">
        <v>81</v>
      </c>
      <c r="AW92" s="13" t="s">
        <v>33</v>
      </c>
      <c r="AX92" s="13" t="s">
        <v>79</v>
      </c>
      <c r="AY92" s="229" t="s">
        <v>130</v>
      </c>
    </row>
    <row r="93" s="2" customFormat="1">
      <c r="A93" s="39"/>
      <c r="B93" s="40"/>
      <c r="C93" s="205" t="s">
        <v>81</v>
      </c>
      <c r="D93" s="205" t="s">
        <v>132</v>
      </c>
      <c r="E93" s="206" t="s">
        <v>146</v>
      </c>
      <c r="F93" s="207" t="s">
        <v>147</v>
      </c>
      <c r="G93" s="208" t="s">
        <v>148</v>
      </c>
      <c r="H93" s="209">
        <v>158.99199999999999</v>
      </c>
      <c r="I93" s="210"/>
      <c r="J93" s="211">
        <f>ROUND(I93*H93,2)</f>
        <v>0</v>
      </c>
      <c r="K93" s="207" t="s">
        <v>136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132</v>
      </c>
      <c r="AU93" s="216" t="s">
        <v>81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137</v>
      </c>
      <c r="BM93" s="216" t="s">
        <v>786</v>
      </c>
    </row>
    <row r="94" s="13" customFormat="1">
      <c r="A94" s="13"/>
      <c r="B94" s="218"/>
      <c r="C94" s="219"/>
      <c r="D94" s="220" t="s">
        <v>139</v>
      </c>
      <c r="E94" s="221" t="s">
        <v>19</v>
      </c>
      <c r="F94" s="222" t="s">
        <v>787</v>
      </c>
      <c r="G94" s="219"/>
      <c r="H94" s="223">
        <v>11.592000000000001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139</v>
      </c>
      <c r="AU94" s="229" t="s">
        <v>81</v>
      </c>
      <c r="AV94" s="13" t="s">
        <v>81</v>
      </c>
      <c r="AW94" s="13" t="s">
        <v>33</v>
      </c>
      <c r="AX94" s="13" t="s">
        <v>71</v>
      </c>
      <c r="AY94" s="229" t="s">
        <v>130</v>
      </c>
    </row>
    <row r="95" s="14" customFormat="1">
      <c r="A95" s="14"/>
      <c r="B95" s="230"/>
      <c r="C95" s="231"/>
      <c r="D95" s="220" t="s">
        <v>139</v>
      </c>
      <c r="E95" s="232" t="s">
        <v>19</v>
      </c>
      <c r="F95" s="233" t="s">
        <v>788</v>
      </c>
      <c r="G95" s="231"/>
      <c r="H95" s="232" t="s">
        <v>19</v>
      </c>
      <c r="I95" s="234"/>
      <c r="J95" s="231"/>
      <c r="K95" s="231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139</v>
      </c>
      <c r="AU95" s="239" t="s">
        <v>81</v>
      </c>
      <c r="AV95" s="14" t="s">
        <v>79</v>
      </c>
      <c r="AW95" s="14" t="s">
        <v>33</v>
      </c>
      <c r="AX95" s="14" t="s">
        <v>71</v>
      </c>
      <c r="AY95" s="239" t="s">
        <v>130</v>
      </c>
    </row>
    <row r="96" s="13" customFormat="1">
      <c r="A96" s="13"/>
      <c r="B96" s="218"/>
      <c r="C96" s="219"/>
      <c r="D96" s="220" t="s">
        <v>139</v>
      </c>
      <c r="E96" s="221" t="s">
        <v>19</v>
      </c>
      <c r="F96" s="222" t="s">
        <v>789</v>
      </c>
      <c r="G96" s="219"/>
      <c r="H96" s="223">
        <v>147.40000000000001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139</v>
      </c>
      <c r="AU96" s="229" t="s">
        <v>81</v>
      </c>
      <c r="AV96" s="13" t="s">
        <v>81</v>
      </c>
      <c r="AW96" s="13" t="s">
        <v>33</v>
      </c>
      <c r="AX96" s="13" t="s">
        <v>71</v>
      </c>
      <c r="AY96" s="229" t="s">
        <v>130</v>
      </c>
    </row>
    <row r="97" s="15" customFormat="1">
      <c r="A97" s="15"/>
      <c r="B97" s="240"/>
      <c r="C97" s="241"/>
      <c r="D97" s="220" t="s">
        <v>139</v>
      </c>
      <c r="E97" s="242" t="s">
        <v>19</v>
      </c>
      <c r="F97" s="243" t="s">
        <v>154</v>
      </c>
      <c r="G97" s="241"/>
      <c r="H97" s="244">
        <v>158.99200000000002</v>
      </c>
      <c r="I97" s="245"/>
      <c r="J97" s="241"/>
      <c r="K97" s="241"/>
      <c r="L97" s="246"/>
      <c r="M97" s="247"/>
      <c r="N97" s="248"/>
      <c r="O97" s="248"/>
      <c r="P97" s="248"/>
      <c r="Q97" s="248"/>
      <c r="R97" s="248"/>
      <c r="S97" s="248"/>
      <c r="T97" s="249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0" t="s">
        <v>139</v>
      </c>
      <c r="AU97" s="250" t="s">
        <v>81</v>
      </c>
      <c r="AV97" s="15" t="s">
        <v>137</v>
      </c>
      <c r="AW97" s="15" t="s">
        <v>33</v>
      </c>
      <c r="AX97" s="15" t="s">
        <v>79</v>
      </c>
      <c r="AY97" s="250" t="s">
        <v>130</v>
      </c>
    </row>
    <row r="98" s="2" customFormat="1">
      <c r="A98" s="39"/>
      <c r="B98" s="40"/>
      <c r="C98" s="205" t="s">
        <v>145</v>
      </c>
      <c r="D98" s="205" t="s">
        <v>132</v>
      </c>
      <c r="E98" s="206" t="s">
        <v>155</v>
      </c>
      <c r="F98" s="207" t="s">
        <v>156</v>
      </c>
      <c r="G98" s="208" t="s">
        <v>148</v>
      </c>
      <c r="H98" s="209">
        <v>2</v>
      </c>
      <c r="I98" s="210"/>
      <c r="J98" s="211">
        <f>ROUND(I98*H98,2)</f>
        <v>0</v>
      </c>
      <c r="K98" s="207" t="s">
        <v>136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132</v>
      </c>
      <c r="AU98" s="216" t="s">
        <v>81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137</v>
      </c>
      <c r="BM98" s="216" t="s">
        <v>790</v>
      </c>
    </row>
    <row r="99" s="2" customFormat="1">
      <c r="A99" s="39"/>
      <c r="B99" s="40"/>
      <c r="C99" s="205" t="s">
        <v>137</v>
      </c>
      <c r="D99" s="205" t="s">
        <v>132</v>
      </c>
      <c r="E99" s="206" t="s">
        <v>159</v>
      </c>
      <c r="F99" s="207" t="s">
        <v>160</v>
      </c>
      <c r="G99" s="208" t="s">
        <v>148</v>
      </c>
      <c r="H99" s="209">
        <v>44.439999999999998</v>
      </c>
      <c r="I99" s="210"/>
      <c r="J99" s="211">
        <f>ROUND(I99*H99,2)</f>
        <v>0</v>
      </c>
      <c r="K99" s="207" t="s">
        <v>136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132</v>
      </c>
      <c r="AU99" s="216" t="s">
        <v>81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137</v>
      </c>
      <c r="BM99" s="216" t="s">
        <v>791</v>
      </c>
    </row>
    <row r="100" s="13" customFormat="1">
      <c r="A100" s="13"/>
      <c r="B100" s="218"/>
      <c r="C100" s="219"/>
      <c r="D100" s="220" t="s">
        <v>139</v>
      </c>
      <c r="E100" s="221" t="s">
        <v>19</v>
      </c>
      <c r="F100" s="222" t="s">
        <v>792</v>
      </c>
      <c r="G100" s="219"/>
      <c r="H100" s="223">
        <v>44.439999999999998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139</v>
      </c>
      <c r="AU100" s="229" t="s">
        <v>81</v>
      </c>
      <c r="AV100" s="13" t="s">
        <v>81</v>
      </c>
      <c r="AW100" s="13" t="s">
        <v>33</v>
      </c>
      <c r="AX100" s="13" t="s">
        <v>79</v>
      </c>
      <c r="AY100" s="229" t="s">
        <v>130</v>
      </c>
    </row>
    <row r="101" s="2" customFormat="1" ht="44.25" customHeight="1">
      <c r="A101" s="39"/>
      <c r="B101" s="40"/>
      <c r="C101" s="205" t="s">
        <v>158</v>
      </c>
      <c r="D101" s="205" t="s">
        <v>132</v>
      </c>
      <c r="E101" s="206" t="s">
        <v>164</v>
      </c>
      <c r="F101" s="207" t="s">
        <v>165</v>
      </c>
      <c r="G101" s="208" t="s">
        <v>148</v>
      </c>
      <c r="H101" s="209">
        <v>44.439999999999998</v>
      </c>
      <c r="I101" s="210"/>
      <c r="J101" s="211">
        <f>ROUND(I101*H101,2)</f>
        <v>0</v>
      </c>
      <c r="K101" s="207" t="s">
        <v>136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132</v>
      </c>
      <c r="AU101" s="216" t="s">
        <v>81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137</v>
      </c>
      <c r="BM101" s="216" t="s">
        <v>793</v>
      </c>
    </row>
    <row r="102" s="2" customFormat="1" ht="44.25" customHeight="1">
      <c r="A102" s="39"/>
      <c r="B102" s="40"/>
      <c r="C102" s="205" t="s">
        <v>163</v>
      </c>
      <c r="D102" s="205" t="s">
        <v>132</v>
      </c>
      <c r="E102" s="206" t="s">
        <v>168</v>
      </c>
      <c r="F102" s="207" t="s">
        <v>169</v>
      </c>
      <c r="G102" s="208" t="s">
        <v>170</v>
      </c>
      <c r="H102" s="209">
        <v>88.879999999999995</v>
      </c>
      <c r="I102" s="210"/>
      <c r="J102" s="211">
        <f>ROUND(I102*H102,2)</f>
        <v>0</v>
      </c>
      <c r="K102" s="207" t="s">
        <v>136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137</v>
      </c>
      <c r="AT102" s="216" t="s">
        <v>132</v>
      </c>
      <c r="AU102" s="216" t="s">
        <v>81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137</v>
      </c>
      <c r="BM102" s="216" t="s">
        <v>794</v>
      </c>
    </row>
    <row r="103" s="13" customFormat="1">
      <c r="A103" s="13"/>
      <c r="B103" s="218"/>
      <c r="C103" s="219"/>
      <c r="D103" s="220" t="s">
        <v>139</v>
      </c>
      <c r="E103" s="221" t="s">
        <v>19</v>
      </c>
      <c r="F103" s="222" t="s">
        <v>795</v>
      </c>
      <c r="G103" s="219"/>
      <c r="H103" s="223">
        <v>88.879999999999995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139</v>
      </c>
      <c r="AU103" s="229" t="s">
        <v>81</v>
      </c>
      <c r="AV103" s="13" t="s">
        <v>81</v>
      </c>
      <c r="AW103" s="13" t="s">
        <v>33</v>
      </c>
      <c r="AX103" s="13" t="s">
        <v>79</v>
      </c>
      <c r="AY103" s="229" t="s">
        <v>130</v>
      </c>
    </row>
    <row r="104" s="2" customFormat="1">
      <c r="A104" s="39"/>
      <c r="B104" s="40"/>
      <c r="C104" s="205" t="s">
        <v>167</v>
      </c>
      <c r="D104" s="205" t="s">
        <v>132</v>
      </c>
      <c r="E104" s="206" t="s">
        <v>174</v>
      </c>
      <c r="F104" s="207" t="s">
        <v>175</v>
      </c>
      <c r="G104" s="208" t="s">
        <v>148</v>
      </c>
      <c r="H104" s="209">
        <v>44.439999999999998</v>
      </c>
      <c r="I104" s="210"/>
      <c r="J104" s="211">
        <f>ROUND(I104*H104,2)</f>
        <v>0</v>
      </c>
      <c r="K104" s="207" t="s">
        <v>136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81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137</v>
      </c>
      <c r="BM104" s="216" t="s">
        <v>796</v>
      </c>
    </row>
    <row r="105" s="2" customFormat="1" ht="44.25" customHeight="1">
      <c r="A105" s="39"/>
      <c r="B105" s="40"/>
      <c r="C105" s="205" t="s">
        <v>173</v>
      </c>
      <c r="D105" s="205" t="s">
        <v>132</v>
      </c>
      <c r="E105" s="206" t="s">
        <v>178</v>
      </c>
      <c r="F105" s="207" t="s">
        <v>179</v>
      </c>
      <c r="G105" s="208" t="s">
        <v>148</v>
      </c>
      <c r="H105" s="209">
        <v>114.55</v>
      </c>
      <c r="I105" s="210"/>
      <c r="J105" s="211">
        <f>ROUND(I105*H105,2)</f>
        <v>0</v>
      </c>
      <c r="K105" s="207" t="s">
        <v>136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137</v>
      </c>
      <c r="AT105" s="216" t="s">
        <v>132</v>
      </c>
      <c r="AU105" s="216" t="s">
        <v>81</v>
      </c>
      <c r="AY105" s="18" t="s">
        <v>130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137</v>
      </c>
      <c r="BM105" s="216" t="s">
        <v>797</v>
      </c>
    </row>
    <row r="106" s="13" customFormat="1">
      <c r="A106" s="13"/>
      <c r="B106" s="218"/>
      <c r="C106" s="219"/>
      <c r="D106" s="220" t="s">
        <v>139</v>
      </c>
      <c r="E106" s="221" t="s">
        <v>19</v>
      </c>
      <c r="F106" s="222" t="s">
        <v>798</v>
      </c>
      <c r="G106" s="219"/>
      <c r="H106" s="223">
        <v>114.55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139</v>
      </c>
      <c r="AU106" s="229" t="s">
        <v>81</v>
      </c>
      <c r="AV106" s="13" t="s">
        <v>81</v>
      </c>
      <c r="AW106" s="13" t="s">
        <v>33</v>
      </c>
      <c r="AX106" s="13" t="s">
        <v>79</v>
      </c>
      <c r="AY106" s="229" t="s">
        <v>130</v>
      </c>
    </row>
    <row r="107" s="2" customFormat="1" ht="66.75" customHeight="1">
      <c r="A107" s="39"/>
      <c r="B107" s="40"/>
      <c r="C107" s="205" t="s">
        <v>177</v>
      </c>
      <c r="D107" s="205" t="s">
        <v>132</v>
      </c>
      <c r="E107" s="206" t="s">
        <v>183</v>
      </c>
      <c r="F107" s="207" t="s">
        <v>184</v>
      </c>
      <c r="G107" s="208" t="s">
        <v>148</v>
      </c>
      <c r="H107" s="209">
        <v>29.628</v>
      </c>
      <c r="I107" s="210"/>
      <c r="J107" s="211">
        <f>ROUND(I107*H107,2)</f>
        <v>0</v>
      </c>
      <c r="K107" s="207" t="s">
        <v>136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137</v>
      </c>
      <c r="AT107" s="216" t="s">
        <v>132</v>
      </c>
      <c r="AU107" s="216" t="s">
        <v>81</v>
      </c>
      <c r="AY107" s="18" t="s">
        <v>130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137</v>
      </c>
      <c r="BM107" s="216" t="s">
        <v>799</v>
      </c>
    </row>
    <row r="108" s="14" customFormat="1">
      <c r="A108" s="14"/>
      <c r="B108" s="230"/>
      <c r="C108" s="231"/>
      <c r="D108" s="220" t="s">
        <v>139</v>
      </c>
      <c r="E108" s="232" t="s">
        <v>19</v>
      </c>
      <c r="F108" s="233" t="s">
        <v>150</v>
      </c>
      <c r="G108" s="231"/>
      <c r="H108" s="232" t="s">
        <v>19</v>
      </c>
      <c r="I108" s="234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139</v>
      </c>
      <c r="AU108" s="239" t="s">
        <v>81</v>
      </c>
      <c r="AV108" s="14" t="s">
        <v>79</v>
      </c>
      <c r="AW108" s="14" t="s">
        <v>33</v>
      </c>
      <c r="AX108" s="14" t="s">
        <v>71</v>
      </c>
      <c r="AY108" s="239" t="s">
        <v>130</v>
      </c>
    </row>
    <row r="109" s="13" customFormat="1">
      <c r="A109" s="13"/>
      <c r="B109" s="218"/>
      <c r="C109" s="219"/>
      <c r="D109" s="220" t="s">
        <v>139</v>
      </c>
      <c r="E109" s="221" t="s">
        <v>19</v>
      </c>
      <c r="F109" s="222" t="s">
        <v>800</v>
      </c>
      <c r="G109" s="219"/>
      <c r="H109" s="223">
        <v>2.1600000000000001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139</v>
      </c>
      <c r="AU109" s="229" t="s">
        <v>81</v>
      </c>
      <c r="AV109" s="13" t="s">
        <v>81</v>
      </c>
      <c r="AW109" s="13" t="s">
        <v>33</v>
      </c>
      <c r="AX109" s="13" t="s">
        <v>71</v>
      </c>
      <c r="AY109" s="229" t="s">
        <v>130</v>
      </c>
    </row>
    <row r="110" s="14" customFormat="1">
      <c r="A110" s="14"/>
      <c r="B110" s="230"/>
      <c r="C110" s="231"/>
      <c r="D110" s="220" t="s">
        <v>139</v>
      </c>
      <c r="E110" s="232" t="s">
        <v>19</v>
      </c>
      <c r="F110" s="233" t="s">
        <v>788</v>
      </c>
      <c r="G110" s="231"/>
      <c r="H110" s="232" t="s">
        <v>19</v>
      </c>
      <c r="I110" s="234"/>
      <c r="J110" s="231"/>
      <c r="K110" s="231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139</v>
      </c>
      <c r="AU110" s="239" t="s">
        <v>81</v>
      </c>
      <c r="AV110" s="14" t="s">
        <v>79</v>
      </c>
      <c r="AW110" s="14" t="s">
        <v>33</v>
      </c>
      <c r="AX110" s="14" t="s">
        <v>71</v>
      </c>
      <c r="AY110" s="239" t="s">
        <v>130</v>
      </c>
    </row>
    <row r="111" s="13" customFormat="1">
      <c r="A111" s="13"/>
      <c r="B111" s="218"/>
      <c r="C111" s="219"/>
      <c r="D111" s="220" t="s">
        <v>139</v>
      </c>
      <c r="E111" s="221" t="s">
        <v>19</v>
      </c>
      <c r="F111" s="222" t="s">
        <v>801</v>
      </c>
      <c r="G111" s="219"/>
      <c r="H111" s="223">
        <v>27.468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139</v>
      </c>
      <c r="AU111" s="229" t="s">
        <v>81</v>
      </c>
      <c r="AV111" s="13" t="s">
        <v>81</v>
      </c>
      <c r="AW111" s="13" t="s">
        <v>33</v>
      </c>
      <c r="AX111" s="13" t="s">
        <v>71</v>
      </c>
      <c r="AY111" s="229" t="s">
        <v>130</v>
      </c>
    </row>
    <row r="112" s="15" customFormat="1">
      <c r="A112" s="15"/>
      <c r="B112" s="240"/>
      <c r="C112" s="241"/>
      <c r="D112" s="220" t="s">
        <v>139</v>
      </c>
      <c r="E112" s="242" t="s">
        <v>19</v>
      </c>
      <c r="F112" s="243" t="s">
        <v>154</v>
      </c>
      <c r="G112" s="241"/>
      <c r="H112" s="244">
        <v>29.628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0" t="s">
        <v>139</v>
      </c>
      <c r="AU112" s="250" t="s">
        <v>81</v>
      </c>
      <c r="AV112" s="15" t="s">
        <v>137</v>
      </c>
      <c r="AW112" s="15" t="s">
        <v>33</v>
      </c>
      <c r="AX112" s="15" t="s">
        <v>79</v>
      </c>
      <c r="AY112" s="250" t="s">
        <v>130</v>
      </c>
    </row>
    <row r="113" s="2" customFormat="1" ht="16.5" customHeight="1">
      <c r="A113" s="39"/>
      <c r="B113" s="40"/>
      <c r="C113" s="251" t="s">
        <v>182</v>
      </c>
      <c r="D113" s="251" t="s">
        <v>188</v>
      </c>
      <c r="E113" s="252" t="s">
        <v>189</v>
      </c>
      <c r="F113" s="253" t="s">
        <v>190</v>
      </c>
      <c r="G113" s="254" t="s">
        <v>170</v>
      </c>
      <c r="H113" s="255">
        <v>59.256</v>
      </c>
      <c r="I113" s="256"/>
      <c r="J113" s="257">
        <f>ROUND(I113*H113,2)</f>
        <v>0</v>
      </c>
      <c r="K113" s="253" t="s">
        <v>136</v>
      </c>
      <c r="L113" s="258"/>
      <c r="M113" s="259" t="s">
        <v>19</v>
      </c>
      <c r="N113" s="260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188</v>
      </c>
      <c r="AU113" s="216" t="s">
        <v>81</v>
      </c>
      <c r="AY113" s="18" t="s">
        <v>130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137</v>
      </c>
      <c r="BM113" s="216" t="s">
        <v>802</v>
      </c>
    </row>
    <row r="114" s="12" customFormat="1" ht="22.8" customHeight="1">
      <c r="A114" s="12"/>
      <c r="B114" s="189"/>
      <c r="C114" s="190"/>
      <c r="D114" s="191" t="s">
        <v>70</v>
      </c>
      <c r="E114" s="203" t="s">
        <v>137</v>
      </c>
      <c r="F114" s="203" t="s">
        <v>193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SUM(P115:P122)</f>
        <v>0</v>
      </c>
      <c r="Q114" s="197"/>
      <c r="R114" s="198">
        <f>SUM(R115:R122)</f>
        <v>0.0063899999999999998</v>
      </c>
      <c r="S114" s="197"/>
      <c r="T114" s="199">
        <f>SUM(T115:T122)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79</v>
      </c>
      <c r="AT114" s="201" t="s">
        <v>70</v>
      </c>
      <c r="AU114" s="201" t="s">
        <v>79</v>
      </c>
      <c r="AY114" s="200" t="s">
        <v>130</v>
      </c>
      <c r="BK114" s="202">
        <f>SUM(BK115:BK122)</f>
        <v>0</v>
      </c>
    </row>
    <row r="115" s="2" customFormat="1" ht="33" customHeight="1">
      <c r="A115" s="39"/>
      <c r="B115" s="40"/>
      <c r="C115" s="205" t="s">
        <v>187</v>
      </c>
      <c r="D115" s="205" t="s">
        <v>132</v>
      </c>
      <c r="E115" s="206" t="s">
        <v>195</v>
      </c>
      <c r="F115" s="207" t="s">
        <v>196</v>
      </c>
      <c r="G115" s="208" t="s">
        <v>148</v>
      </c>
      <c r="H115" s="209">
        <v>14.814</v>
      </c>
      <c r="I115" s="210"/>
      <c r="J115" s="211">
        <f>ROUND(I115*H115,2)</f>
        <v>0</v>
      </c>
      <c r="K115" s="207" t="s">
        <v>136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137</v>
      </c>
      <c r="AT115" s="216" t="s">
        <v>132</v>
      </c>
      <c r="AU115" s="216" t="s">
        <v>81</v>
      </c>
      <c r="AY115" s="18" t="s">
        <v>130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137</v>
      </c>
      <c r="BM115" s="216" t="s">
        <v>803</v>
      </c>
    </row>
    <row r="116" s="14" customFormat="1">
      <c r="A116" s="14"/>
      <c r="B116" s="230"/>
      <c r="C116" s="231"/>
      <c r="D116" s="220" t="s">
        <v>139</v>
      </c>
      <c r="E116" s="232" t="s">
        <v>19</v>
      </c>
      <c r="F116" s="233" t="s">
        <v>150</v>
      </c>
      <c r="G116" s="231"/>
      <c r="H116" s="232" t="s">
        <v>19</v>
      </c>
      <c r="I116" s="234"/>
      <c r="J116" s="231"/>
      <c r="K116" s="231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139</v>
      </c>
      <c r="AU116" s="239" t="s">
        <v>81</v>
      </c>
      <c r="AV116" s="14" t="s">
        <v>79</v>
      </c>
      <c r="AW116" s="14" t="s">
        <v>33</v>
      </c>
      <c r="AX116" s="14" t="s">
        <v>71</v>
      </c>
      <c r="AY116" s="239" t="s">
        <v>130</v>
      </c>
    </row>
    <row r="117" s="13" customFormat="1">
      <c r="A117" s="13"/>
      <c r="B117" s="218"/>
      <c r="C117" s="219"/>
      <c r="D117" s="220" t="s">
        <v>139</v>
      </c>
      <c r="E117" s="221" t="s">
        <v>19</v>
      </c>
      <c r="F117" s="222" t="s">
        <v>804</v>
      </c>
      <c r="G117" s="219"/>
      <c r="H117" s="223">
        <v>1.0800000000000001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139</v>
      </c>
      <c r="AU117" s="229" t="s">
        <v>81</v>
      </c>
      <c r="AV117" s="13" t="s">
        <v>81</v>
      </c>
      <c r="AW117" s="13" t="s">
        <v>33</v>
      </c>
      <c r="AX117" s="13" t="s">
        <v>71</v>
      </c>
      <c r="AY117" s="229" t="s">
        <v>130</v>
      </c>
    </row>
    <row r="118" s="14" customFormat="1">
      <c r="A118" s="14"/>
      <c r="B118" s="230"/>
      <c r="C118" s="231"/>
      <c r="D118" s="220" t="s">
        <v>139</v>
      </c>
      <c r="E118" s="232" t="s">
        <v>19</v>
      </c>
      <c r="F118" s="233" t="s">
        <v>805</v>
      </c>
      <c r="G118" s="231"/>
      <c r="H118" s="232" t="s">
        <v>19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139</v>
      </c>
      <c r="AU118" s="239" t="s">
        <v>81</v>
      </c>
      <c r="AV118" s="14" t="s">
        <v>79</v>
      </c>
      <c r="AW118" s="14" t="s">
        <v>33</v>
      </c>
      <c r="AX118" s="14" t="s">
        <v>71</v>
      </c>
      <c r="AY118" s="239" t="s">
        <v>130</v>
      </c>
    </row>
    <row r="119" s="13" customFormat="1">
      <c r="A119" s="13"/>
      <c r="B119" s="218"/>
      <c r="C119" s="219"/>
      <c r="D119" s="220" t="s">
        <v>139</v>
      </c>
      <c r="E119" s="221" t="s">
        <v>19</v>
      </c>
      <c r="F119" s="222" t="s">
        <v>806</v>
      </c>
      <c r="G119" s="219"/>
      <c r="H119" s="223">
        <v>13.734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139</v>
      </c>
      <c r="AU119" s="229" t="s">
        <v>81</v>
      </c>
      <c r="AV119" s="13" t="s">
        <v>81</v>
      </c>
      <c r="AW119" s="13" t="s">
        <v>33</v>
      </c>
      <c r="AX119" s="13" t="s">
        <v>71</v>
      </c>
      <c r="AY119" s="229" t="s">
        <v>130</v>
      </c>
    </row>
    <row r="120" s="15" customFormat="1">
      <c r="A120" s="15"/>
      <c r="B120" s="240"/>
      <c r="C120" s="241"/>
      <c r="D120" s="220" t="s">
        <v>139</v>
      </c>
      <c r="E120" s="242" t="s">
        <v>19</v>
      </c>
      <c r="F120" s="243" t="s">
        <v>154</v>
      </c>
      <c r="G120" s="241"/>
      <c r="H120" s="244">
        <v>14.814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0" t="s">
        <v>139</v>
      </c>
      <c r="AU120" s="250" t="s">
        <v>81</v>
      </c>
      <c r="AV120" s="15" t="s">
        <v>137</v>
      </c>
      <c r="AW120" s="15" t="s">
        <v>33</v>
      </c>
      <c r="AX120" s="15" t="s">
        <v>79</v>
      </c>
      <c r="AY120" s="250" t="s">
        <v>130</v>
      </c>
    </row>
    <row r="121" s="2" customFormat="1" ht="33" customHeight="1">
      <c r="A121" s="39"/>
      <c r="B121" s="40"/>
      <c r="C121" s="205" t="s">
        <v>194</v>
      </c>
      <c r="D121" s="205" t="s">
        <v>132</v>
      </c>
      <c r="E121" s="206" t="s">
        <v>200</v>
      </c>
      <c r="F121" s="207" t="s">
        <v>201</v>
      </c>
      <c r="G121" s="208" t="s">
        <v>148</v>
      </c>
      <c r="H121" s="209">
        <v>0.5</v>
      </c>
      <c r="I121" s="210"/>
      <c r="J121" s="211">
        <f>ROUND(I121*H121,2)</f>
        <v>0</v>
      </c>
      <c r="K121" s="207" t="s">
        <v>136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137</v>
      </c>
      <c r="AT121" s="216" t="s">
        <v>132</v>
      </c>
      <c r="AU121" s="216" t="s">
        <v>81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137</v>
      </c>
      <c r="BM121" s="216" t="s">
        <v>807</v>
      </c>
    </row>
    <row r="122" s="2" customFormat="1">
      <c r="A122" s="39"/>
      <c r="B122" s="40"/>
      <c r="C122" s="205" t="s">
        <v>199</v>
      </c>
      <c r="D122" s="205" t="s">
        <v>132</v>
      </c>
      <c r="E122" s="206" t="s">
        <v>204</v>
      </c>
      <c r="F122" s="207" t="s">
        <v>205</v>
      </c>
      <c r="G122" s="208" t="s">
        <v>135</v>
      </c>
      <c r="H122" s="209">
        <v>1</v>
      </c>
      <c r="I122" s="210"/>
      <c r="J122" s="211">
        <f>ROUND(I122*H122,2)</f>
        <v>0</v>
      </c>
      <c r="K122" s="207" t="s">
        <v>136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0.0063899999999999998</v>
      </c>
      <c r="R122" s="214">
        <f>Q122*H122</f>
        <v>0.0063899999999999998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132</v>
      </c>
      <c r="AU122" s="216" t="s">
        <v>81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137</v>
      </c>
      <c r="BM122" s="216" t="s">
        <v>808</v>
      </c>
    </row>
    <row r="123" s="12" customFormat="1" ht="22.8" customHeight="1">
      <c r="A123" s="12"/>
      <c r="B123" s="189"/>
      <c r="C123" s="190"/>
      <c r="D123" s="191" t="s">
        <v>70</v>
      </c>
      <c r="E123" s="203" t="s">
        <v>158</v>
      </c>
      <c r="F123" s="203" t="s">
        <v>207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SUM(P124:P125)</f>
        <v>0</v>
      </c>
      <c r="Q123" s="197"/>
      <c r="R123" s="198">
        <f>SUM(R124:R125)</f>
        <v>5.5944000000000003</v>
      </c>
      <c r="S123" s="197"/>
      <c r="T123" s="199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79</v>
      </c>
      <c r="AT123" s="201" t="s">
        <v>70</v>
      </c>
      <c r="AU123" s="201" t="s">
        <v>79</v>
      </c>
      <c r="AY123" s="200" t="s">
        <v>130</v>
      </c>
      <c r="BK123" s="202">
        <f>SUM(BK124:BK125)</f>
        <v>0</v>
      </c>
    </row>
    <row r="124" s="2" customFormat="1">
      <c r="A124" s="39"/>
      <c r="B124" s="40"/>
      <c r="C124" s="205" t="s">
        <v>203</v>
      </c>
      <c r="D124" s="205" t="s">
        <v>132</v>
      </c>
      <c r="E124" s="206" t="s">
        <v>208</v>
      </c>
      <c r="F124" s="207" t="s">
        <v>209</v>
      </c>
      <c r="G124" s="208" t="s">
        <v>135</v>
      </c>
      <c r="H124" s="209">
        <v>6.6600000000000001</v>
      </c>
      <c r="I124" s="210"/>
      <c r="J124" s="211">
        <f>ROUND(I124*H124,2)</f>
        <v>0</v>
      </c>
      <c r="K124" s="207" t="s">
        <v>136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0.46000000000000002</v>
      </c>
      <c r="R124" s="214">
        <f>Q124*H124</f>
        <v>3.0636000000000001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137</v>
      </c>
      <c r="AT124" s="216" t="s">
        <v>132</v>
      </c>
      <c r="AU124" s="216" t="s">
        <v>81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137</v>
      </c>
      <c r="BM124" s="216" t="s">
        <v>809</v>
      </c>
    </row>
    <row r="125" s="2" customFormat="1" ht="44.25" customHeight="1">
      <c r="A125" s="39"/>
      <c r="B125" s="40"/>
      <c r="C125" s="205" t="s">
        <v>8</v>
      </c>
      <c r="D125" s="205" t="s">
        <v>132</v>
      </c>
      <c r="E125" s="206" t="s">
        <v>212</v>
      </c>
      <c r="F125" s="207" t="s">
        <v>213</v>
      </c>
      <c r="G125" s="208" t="s">
        <v>135</v>
      </c>
      <c r="H125" s="209">
        <v>6.6600000000000001</v>
      </c>
      <c r="I125" s="210"/>
      <c r="J125" s="211">
        <f>ROUND(I125*H125,2)</f>
        <v>0</v>
      </c>
      <c r="K125" s="207" t="s">
        <v>136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0.38</v>
      </c>
      <c r="R125" s="214">
        <f>Q125*H125</f>
        <v>2.5308000000000002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137</v>
      </c>
      <c r="AT125" s="216" t="s">
        <v>132</v>
      </c>
      <c r="AU125" s="216" t="s">
        <v>81</v>
      </c>
      <c r="AY125" s="18" t="s">
        <v>130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137</v>
      </c>
      <c r="BM125" s="216" t="s">
        <v>810</v>
      </c>
    </row>
    <row r="126" s="12" customFormat="1" ht="22.8" customHeight="1">
      <c r="A126" s="12"/>
      <c r="B126" s="189"/>
      <c r="C126" s="190"/>
      <c r="D126" s="191" t="s">
        <v>70</v>
      </c>
      <c r="E126" s="203" t="s">
        <v>173</v>
      </c>
      <c r="F126" s="203" t="s">
        <v>223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SUM(P127:P167)</f>
        <v>0</v>
      </c>
      <c r="Q126" s="197"/>
      <c r="R126" s="198">
        <f>SUM(R127:R167)</f>
        <v>1.6080032399999999</v>
      </c>
      <c r="S126" s="197"/>
      <c r="T126" s="199">
        <f>SUM(T127:T167)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79</v>
      </c>
      <c r="AT126" s="201" t="s">
        <v>70</v>
      </c>
      <c r="AU126" s="201" t="s">
        <v>79</v>
      </c>
      <c r="AY126" s="200" t="s">
        <v>130</v>
      </c>
      <c r="BK126" s="202">
        <f>SUM(BK127:BK167)</f>
        <v>0</v>
      </c>
    </row>
    <row r="127" s="2" customFormat="1">
      <c r="A127" s="39"/>
      <c r="B127" s="40"/>
      <c r="C127" s="205" t="s">
        <v>211</v>
      </c>
      <c r="D127" s="205" t="s">
        <v>132</v>
      </c>
      <c r="E127" s="206" t="s">
        <v>225</v>
      </c>
      <c r="F127" s="207" t="s">
        <v>226</v>
      </c>
      <c r="G127" s="208" t="s">
        <v>227</v>
      </c>
      <c r="H127" s="209">
        <v>4</v>
      </c>
      <c r="I127" s="210"/>
      <c r="J127" s="211">
        <f>ROUND(I127*H127,2)</f>
        <v>0</v>
      </c>
      <c r="K127" s="207" t="s">
        <v>136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137</v>
      </c>
      <c r="AT127" s="216" t="s">
        <v>132</v>
      </c>
      <c r="AU127" s="216" t="s">
        <v>81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137</v>
      </c>
      <c r="BM127" s="216" t="s">
        <v>811</v>
      </c>
    </row>
    <row r="128" s="2" customFormat="1">
      <c r="A128" s="39"/>
      <c r="B128" s="40"/>
      <c r="C128" s="251" t="s">
        <v>215</v>
      </c>
      <c r="D128" s="251" t="s">
        <v>188</v>
      </c>
      <c r="E128" s="252" t="s">
        <v>230</v>
      </c>
      <c r="F128" s="253" t="s">
        <v>231</v>
      </c>
      <c r="G128" s="254" t="s">
        <v>227</v>
      </c>
      <c r="H128" s="255">
        <v>1</v>
      </c>
      <c r="I128" s="256"/>
      <c r="J128" s="257">
        <f>ROUND(I128*H128,2)</f>
        <v>0</v>
      </c>
      <c r="K128" s="253" t="s">
        <v>136</v>
      </c>
      <c r="L128" s="258"/>
      <c r="M128" s="259" t="s">
        <v>19</v>
      </c>
      <c r="N128" s="260" t="s">
        <v>42</v>
      </c>
      <c r="O128" s="85"/>
      <c r="P128" s="214">
        <f>O128*H128</f>
        <v>0</v>
      </c>
      <c r="Q128" s="214">
        <v>0.012200000000000001</v>
      </c>
      <c r="R128" s="214">
        <f>Q128*H128</f>
        <v>0.012200000000000001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188</v>
      </c>
      <c r="AU128" s="216" t="s">
        <v>81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137</v>
      </c>
      <c r="BM128" s="216" t="s">
        <v>812</v>
      </c>
    </row>
    <row r="129" s="2" customFormat="1">
      <c r="A129" s="39"/>
      <c r="B129" s="40"/>
      <c r="C129" s="251" t="s">
        <v>219</v>
      </c>
      <c r="D129" s="251" t="s">
        <v>188</v>
      </c>
      <c r="E129" s="252" t="s">
        <v>233</v>
      </c>
      <c r="F129" s="253" t="s">
        <v>234</v>
      </c>
      <c r="G129" s="254" t="s">
        <v>227</v>
      </c>
      <c r="H129" s="255">
        <v>3</v>
      </c>
      <c r="I129" s="256"/>
      <c r="J129" s="257">
        <f>ROUND(I129*H129,2)</f>
        <v>0</v>
      </c>
      <c r="K129" s="253" t="s">
        <v>136</v>
      </c>
      <c r="L129" s="258"/>
      <c r="M129" s="259" t="s">
        <v>19</v>
      </c>
      <c r="N129" s="260" t="s">
        <v>42</v>
      </c>
      <c r="O129" s="85"/>
      <c r="P129" s="214">
        <f>O129*H129</f>
        <v>0</v>
      </c>
      <c r="Q129" s="214">
        <v>0.0080000000000000002</v>
      </c>
      <c r="R129" s="214">
        <f>Q129*H129</f>
        <v>0.024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188</v>
      </c>
      <c r="AU129" s="216" t="s">
        <v>81</v>
      </c>
      <c r="AY129" s="18" t="s">
        <v>130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137</v>
      </c>
      <c r="BM129" s="216" t="s">
        <v>813</v>
      </c>
    </row>
    <row r="130" s="2" customFormat="1">
      <c r="A130" s="39"/>
      <c r="B130" s="40"/>
      <c r="C130" s="205" t="s">
        <v>224</v>
      </c>
      <c r="D130" s="205" t="s">
        <v>132</v>
      </c>
      <c r="E130" s="206" t="s">
        <v>241</v>
      </c>
      <c r="F130" s="207" t="s">
        <v>242</v>
      </c>
      <c r="G130" s="208" t="s">
        <v>227</v>
      </c>
      <c r="H130" s="209">
        <v>1</v>
      </c>
      <c r="I130" s="210"/>
      <c r="J130" s="211">
        <f>ROUND(I130*H130,2)</f>
        <v>0</v>
      </c>
      <c r="K130" s="207" t="s">
        <v>136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137</v>
      </c>
      <c r="AT130" s="216" t="s">
        <v>132</v>
      </c>
      <c r="AU130" s="216" t="s">
        <v>81</v>
      </c>
      <c r="AY130" s="18" t="s">
        <v>130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137</v>
      </c>
      <c r="BM130" s="216" t="s">
        <v>814</v>
      </c>
    </row>
    <row r="131" s="2" customFormat="1">
      <c r="A131" s="39"/>
      <c r="B131" s="40"/>
      <c r="C131" s="251" t="s">
        <v>229</v>
      </c>
      <c r="D131" s="251" t="s">
        <v>188</v>
      </c>
      <c r="E131" s="252" t="s">
        <v>245</v>
      </c>
      <c r="F131" s="253" t="s">
        <v>246</v>
      </c>
      <c r="G131" s="254" t="s">
        <v>227</v>
      </c>
      <c r="H131" s="255">
        <v>1</v>
      </c>
      <c r="I131" s="256"/>
      <c r="J131" s="257">
        <f>ROUND(I131*H131,2)</f>
        <v>0</v>
      </c>
      <c r="K131" s="253" t="s">
        <v>136</v>
      </c>
      <c r="L131" s="258"/>
      <c r="M131" s="259" t="s">
        <v>19</v>
      </c>
      <c r="N131" s="260" t="s">
        <v>42</v>
      </c>
      <c r="O131" s="85"/>
      <c r="P131" s="214">
        <f>O131*H131</f>
        <v>0</v>
      </c>
      <c r="Q131" s="214">
        <v>0.0149</v>
      </c>
      <c r="R131" s="214">
        <f>Q131*H131</f>
        <v>0.0149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188</v>
      </c>
      <c r="AU131" s="216" t="s">
        <v>81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137</v>
      </c>
      <c r="BM131" s="216" t="s">
        <v>815</v>
      </c>
    </row>
    <row r="132" s="2" customFormat="1">
      <c r="A132" s="39"/>
      <c r="B132" s="40"/>
      <c r="C132" s="205" t="s">
        <v>7</v>
      </c>
      <c r="D132" s="205" t="s">
        <v>132</v>
      </c>
      <c r="E132" s="206" t="s">
        <v>249</v>
      </c>
      <c r="F132" s="207" t="s">
        <v>250</v>
      </c>
      <c r="G132" s="208" t="s">
        <v>251</v>
      </c>
      <c r="H132" s="209">
        <v>7.4000000000000004</v>
      </c>
      <c r="I132" s="210"/>
      <c r="J132" s="211">
        <f>ROUND(I132*H132,2)</f>
        <v>0</v>
      </c>
      <c r="K132" s="207" t="s">
        <v>136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137</v>
      </c>
      <c r="AT132" s="216" t="s">
        <v>132</v>
      </c>
      <c r="AU132" s="216" t="s">
        <v>81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137</v>
      </c>
      <c r="BM132" s="216" t="s">
        <v>816</v>
      </c>
    </row>
    <row r="133" s="2" customFormat="1">
      <c r="A133" s="39"/>
      <c r="B133" s="40"/>
      <c r="C133" s="251" t="s">
        <v>236</v>
      </c>
      <c r="D133" s="251" t="s">
        <v>188</v>
      </c>
      <c r="E133" s="252" t="s">
        <v>254</v>
      </c>
      <c r="F133" s="253" t="s">
        <v>255</v>
      </c>
      <c r="G133" s="254" t="s">
        <v>251</v>
      </c>
      <c r="H133" s="255">
        <v>7.5110000000000001</v>
      </c>
      <c r="I133" s="256"/>
      <c r="J133" s="257">
        <f>ROUND(I133*H133,2)</f>
        <v>0</v>
      </c>
      <c r="K133" s="253" t="s">
        <v>136</v>
      </c>
      <c r="L133" s="258"/>
      <c r="M133" s="259" t="s">
        <v>19</v>
      </c>
      <c r="N133" s="260" t="s">
        <v>42</v>
      </c>
      <c r="O133" s="85"/>
      <c r="P133" s="214">
        <f>O133*H133</f>
        <v>0</v>
      </c>
      <c r="Q133" s="214">
        <v>0.00027999999999999998</v>
      </c>
      <c r="R133" s="214">
        <f>Q133*H133</f>
        <v>0.0021030799999999998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188</v>
      </c>
      <c r="AU133" s="216" t="s">
        <v>81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137</v>
      </c>
      <c r="BM133" s="216" t="s">
        <v>817</v>
      </c>
    </row>
    <row r="134" s="13" customFormat="1">
      <c r="A134" s="13"/>
      <c r="B134" s="218"/>
      <c r="C134" s="219"/>
      <c r="D134" s="220" t="s">
        <v>139</v>
      </c>
      <c r="E134" s="219"/>
      <c r="F134" s="222" t="s">
        <v>818</v>
      </c>
      <c r="G134" s="219"/>
      <c r="H134" s="223">
        <v>7.5110000000000001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139</v>
      </c>
      <c r="AU134" s="229" t="s">
        <v>81</v>
      </c>
      <c r="AV134" s="13" t="s">
        <v>81</v>
      </c>
      <c r="AW134" s="13" t="s">
        <v>4</v>
      </c>
      <c r="AX134" s="13" t="s">
        <v>79</v>
      </c>
      <c r="AY134" s="229" t="s">
        <v>130</v>
      </c>
    </row>
    <row r="135" s="2" customFormat="1">
      <c r="A135" s="39"/>
      <c r="B135" s="40"/>
      <c r="C135" s="205" t="s">
        <v>240</v>
      </c>
      <c r="D135" s="205" t="s">
        <v>132</v>
      </c>
      <c r="E135" s="206" t="s">
        <v>268</v>
      </c>
      <c r="F135" s="207" t="s">
        <v>269</v>
      </c>
      <c r="G135" s="208" t="s">
        <v>251</v>
      </c>
      <c r="H135" s="209">
        <v>203.47</v>
      </c>
      <c r="I135" s="210"/>
      <c r="J135" s="211">
        <f>ROUND(I135*H135,2)</f>
        <v>0</v>
      </c>
      <c r="K135" s="207" t="s">
        <v>136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137</v>
      </c>
      <c r="AT135" s="216" t="s">
        <v>132</v>
      </c>
      <c r="AU135" s="216" t="s">
        <v>81</v>
      </c>
      <c r="AY135" s="18" t="s">
        <v>130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137</v>
      </c>
      <c r="BM135" s="216" t="s">
        <v>819</v>
      </c>
    </row>
    <row r="136" s="2" customFormat="1" ht="21.75" customHeight="1">
      <c r="A136" s="39"/>
      <c r="B136" s="40"/>
      <c r="C136" s="251" t="s">
        <v>244</v>
      </c>
      <c r="D136" s="251" t="s">
        <v>188</v>
      </c>
      <c r="E136" s="252" t="s">
        <v>272</v>
      </c>
      <c r="F136" s="253" t="s">
        <v>273</v>
      </c>
      <c r="G136" s="254" t="s">
        <v>251</v>
      </c>
      <c r="H136" s="255">
        <v>206.52199999999999</v>
      </c>
      <c r="I136" s="256"/>
      <c r="J136" s="257">
        <f>ROUND(I136*H136,2)</f>
        <v>0</v>
      </c>
      <c r="K136" s="253" t="s">
        <v>136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0.00018000000000000001</v>
      </c>
      <c r="R136" s="214">
        <f>Q136*H136</f>
        <v>0.037173959999999999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173</v>
      </c>
      <c r="AT136" s="216" t="s">
        <v>188</v>
      </c>
      <c r="AU136" s="216" t="s">
        <v>81</v>
      </c>
      <c r="AY136" s="18" t="s">
        <v>130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137</v>
      </c>
      <c r="BM136" s="216" t="s">
        <v>820</v>
      </c>
    </row>
    <row r="137" s="13" customFormat="1">
      <c r="A137" s="13"/>
      <c r="B137" s="218"/>
      <c r="C137" s="219"/>
      <c r="D137" s="220" t="s">
        <v>139</v>
      </c>
      <c r="E137" s="219"/>
      <c r="F137" s="222" t="s">
        <v>821</v>
      </c>
      <c r="G137" s="219"/>
      <c r="H137" s="223">
        <v>206.52199999999999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139</v>
      </c>
      <c r="AU137" s="229" t="s">
        <v>81</v>
      </c>
      <c r="AV137" s="13" t="s">
        <v>81</v>
      </c>
      <c r="AW137" s="13" t="s">
        <v>4</v>
      </c>
      <c r="AX137" s="13" t="s">
        <v>79</v>
      </c>
      <c r="AY137" s="229" t="s">
        <v>130</v>
      </c>
    </row>
    <row r="138" s="2" customFormat="1" ht="44.25" customHeight="1">
      <c r="A138" s="39"/>
      <c r="B138" s="40"/>
      <c r="C138" s="205" t="s">
        <v>248</v>
      </c>
      <c r="D138" s="205" t="s">
        <v>132</v>
      </c>
      <c r="E138" s="206" t="s">
        <v>285</v>
      </c>
      <c r="F138" s="207" t="s">
        <v>286</v>
      </c>
      <c r="G138" s="208" t="s">
        <v>227</v>
      </c>
      <c r="H138" s="209">
        <v>16</v>
      </c>
      <c r="I138" s="210"/>
      <c r="J138" s="211">
        <f>ROUND(I138*H138,2)</f>
        <v>0</v>
      </c>
      <c r="K138" s="207" t="s">
        <v>136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137</v>
      </c>
      <c r="AT138" s="216" t="s">
        <v>132</v>
      </c>
      <c r="AU138" s="216" t="s">
        <v>81</v>
      </c>
      <c r="AY138" s="18" t="s">
        <v>130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137</v>
      </c>
      <c r="BM138" s="216" t="s">
        <v>822</v>
      </c>
    </row>
    <row r="139" s="2" customFormat="1" ht="16.5" customHeight="1">
      <c r="A139" s="39"/>
      <c r="B139" s="40"/>
      <c r="C139" s="251" t="s">
        <v>253</v>
      </c>
      <c r="D139" s="251" t="s">
        <v>188</v>
      </c>
      <c r="E139" s="252" t="s">
        <v>289</v>
      </c>
      <c r="F139" s="253" t="s">
        <v>290</v>
      </c>
      <c r="G139" s="254" t="s">
        <v>227</v>
      </c>
      <c r="H139" s="255">
        <v>10</v>
      </c>
      <c r="I139" s="256"/>
      <c r="J139" s="257">
        <f>ROUND(I139*H139,2)</f>
        <v>0</v>
      </c>
      <c r="K139" s="253" t="s">
        <v>136</v>
      </c>
      <c r="L139" s="258"/>
      <c r="M139" s="259" t="s">
        <v>19</v>
      </c>
      <c r="N139" s="260" t="s">
        <v>42</v>
      </c>
      <c r="O139" s="85"/>
      <c r="P139" s="214">
        <f>O139*H139</f>
        <v>0</v>
      </c>
      <c r="Q139" s="214">
        <v>0.00038999999999999999</v>
      </c>
      <c r="R139" s="214">
        <f>Q139*H139</f>
        <v>0.0038999999999999998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188</v>
      </c>
      <c r="AU139" s="216" t="s">
        <v>81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137</v>
      </c>
      <c r="BM139" s="216" t="s">
        <v>823</v>
      </c>
    </row>
    <row r="140" s="2" customFormat="1" ht="16.5" customHeight="1">
      <c r="A140" s="39"/>
      <c r="B140" s="40"/>
      <c r="C140" s="251" t="s">
        <v>258</v>
      </c>
      <c r="D140" s="251" t="s">
        <v>188</v>
      </c>
      <c r="E140" s="252" t="s">
        <v>494</v>
      </c>
      <c r="F140" s="253" t="s">
        <v>495</v>
      </c>
      <c r="G140" s="254" t="s">
        <v>227</v>
      </c>
      <c r="H140" s="255">
        <v>5</v>
      </c>
      <c r="I140" s="256"/>
      <c r="J140" s="257">
        <f>ROUND(I140*H140,2)</f>
        <v>0</v>
      </c>
      <c r="K140" s="253" t="s">
        <v>136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0.00072000000000000005</v>
      </c>
      <c r="R140" s="214">
        <f>Q140*H140</f>
        <v>0.0036000000000000003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188</v>
      </c>
      <c r="AU140" s="216" t="s">
        <v>81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137</v>
      </c>
      <c r="BM140" s="216" t="s">
        <v>824</v>
      </c>
    </row>
    <row r="141" s="2" customFormat="1" ht="16.5" customHeight="1">
      <c r="A141" s="39"/>
      <c r="B141" s="40"/>
      <c r="C141" s="251" t="s">
        <v>262</v>
      </c>
      <c r="D141" s="251" t="s">
        <v>188</v>
      </c>
      <c r="E141" s="252" t="s">
        <v>825</v>
      </c>
      <c r="F141" s="253" t="s">
        <v>826</v>
      </c>
      <c r="G141" s="254" t="s">
        <v>227</v>
      </c>
      <c r="H141" s="255">
        <v>1</v>
      </c>
      <c r="I141" s="256"/>
      <c r="J141" s="257">
        <f>ROUND(I141*H141,2)</f>
        <v>0</v>
      </c>
      <c r="K141" s="253" t="s">
        <v>136</v>
      </c>
      <c r="L141" s="258"/>
      <c r="M141" s="259" t="s">
        <v>19</v>
      </c>
      <c r="N141" s="260" t="s">
        <v>42</v>
      </c>
      <c r="O141" s="85"/>
      <c r="P141" s="214">
        <f>O141*H141</f>
        <v>0</v>
      </c>
      <c r="Q141" s="214">
        <v>0.00084000000000000003</v>
      </c>
      <c r="R141" s="214">
        <f>Q141*H141</f>
        <v>0.00084000000000000003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188</v>
      </c>
      <c r="AU141" s="216" t="s">
        <v>81</v>
      </c>
      <c r="AY141" s="18" t="s">
        <v>130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137</v>
      </c>
      <c r="BM141" s="216" t="s">
        <v>827</v>
      </c>
    </row>
    <row r="142" s="2" customFormat="1">
      <c r="A142" s="39"/>
      <c r="B142" s="40"/>
      <c r="C142" s="205" t="s">
        <v>267</v>
      </c>
      <c r="D142" s="205" t="s">
        <v>132</v>
      </c>
      <c r="E142" s="206" t="s">
        <v>293</v>
      </c>
      <c r="F142" s="207" t="s">
        <v>294</v>
      </c>
      <c r="G142" s="208" t="s">
        <v>227</v>
      </c>
      <c r="H142" s="209">
        <v>2</v>
      </c>
      <c r="I142" s="210"/>
      <c r="J142" s="211">
        <f>ROUND(I142*H142,2)</f>
        <v>0</v>
      </c>
      <c r="K142" s="207" t="s">
        <v>136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0.00072000000000000005</v>
      </c>
      <c r="R142" s="214">
        <f>Q142*H142</f>
        <v>0.0014400000000000001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137</v>
      </c>
      <c r="AT142" s="216" t="s">
        <v>132</v>
      </c>
      <c r="AU142" s="216" t="s">
        <v>81</v>
      </c>
      <c r="AY142" s="18" t="s">
        <v>130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137</v>
      </c>
      <c r="BM142" s="216" t="s">
        <v>828</v>
      </c>
    </row>
    <row r="143" s="2" customFormat="1">
      <c r="A143" s="39"/>
      <c r="B143" s="40"/>
      <c r="C143" s="251" t="s">
        <v>271</v>
      </c>
      <c r="D143" s="251" t="s">
        <v>188</v>
      </c>
      <c r="E143" s="252" t="s">
        <v>297</v>
      </c>
      <c r="F143" s="253" t="s">
        <v>298</v>
      </c>
      <c r="G143" s="254" t="s">
        <v>227</v>
      </c>
      <c r="H143" s="255">
        <v>2</v>
      </c>
      <c r="I143" s="256"/>
      <c r="J143" s="257">
        <f>ROUND(I143*H143,2)</f>
        <v>0</v>
      </c>
      <c r="K143" s="253" t="s">
        <v>136</v>
      </c>
      <c r="L143" s="258"/>
      <c r="M143" s="259" t="s">
        <v>19</v>
      </c>
      <c r="N143" s="260" t="s">
        <v>42</v>
      </c>
      <c r="O143" s="85"/>
      <c r="P143" s="214">
        <f>O143*H143</f>
        <v>0</v>
      </c>
      <c r="Q143" s="214">
        <v>0.0038</v>
      </c>
      <c r="R143" s="214">
        <f>Q143*H143</f>
        <v>0.0076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188</v>
      </c>
      <c r="AU143" s="216" t="s">
        <v>81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137</v>
      </c>
      <c r="BM143" s="216" t="s">
        <v>829</v>
      </c>
    </row>
    <row r="144" s="2" customFormat="1">
      <c r="A144" s="39"/>
      <c r="B144" s="40"/>
      <c r="C144" s="251" t="s">
        <v>276</v>
      </c>
      <c r="D144" s="251" t="s">
        <v>188</v>
      </c>
      <c r="E144" s="252" t="s">
        <v>301</v>
      </c>
      <c r="F144" s="253" t="s">
        <v>302</v>
      </c>
      <c r="G144" s="254" t="s">
        <v>227</v>
      </c>
      <c r="H144" s="255">
        <v>2</v>
      </c>
      <c r="I144" s="256"/>
      <c r="J144" s="257">
        <f>ROUND(I144*H144,2)</f>
        <v>0</v>
      </c>
      <c r="K144" s="253" t="s">
        <v>136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0.0035000000000000001</v>
      </c>
      <c r="R144" s="214">
        <f>Q144*H144</f>
        <v>0.0070000000000000001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188</v>
      </c>
      <c r="AU144" s="216" t="s">
        <v>81</v>
      </c>
      <c r="AY144" s="18" t="s">
        <v>130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137</v>
      </c>
      <c r="BM144" s="216" t="s">
        <v>830</v>
      </c>
    </row>
    <row r="145" s="2" customFormat="1">
      <c r="A145" s="39"/>
      <c r="B145" s="40"/>
      <c r="C145" s="205" t="s">
        <v>280</v>
      </c>
      <c r="D145" s="205" t="s">
        <v>132</v>
      </c>
      <c r="E145" s="206" t="s">
        <v>313</v>
      </c>
      <c r="F145" s="207" t="s">
        <v>314</v>
      </c>
      <c r="G145" s="208" t="s">
        <v>227</v>
      </c>
      <c r="H145" s="209">
        <v>2</v>
      </c>
      <c r="I145" s="210"/>
      <c r="J145" s="211">
        <f>ROUND(I145*H145,2)</f>
        <v>0</v>
      </c>
      <c r="K145" s="207" t="s">
        <v>136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0.0016199999999999999</v>
      </c>
      <c r="R145" s="214">
        <f>Q145*H145</f>
        <v>0.0032399999999999998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137</v>
      </c>
      <c r="AT145" s="216" t="s">
        <v>132</v>
      </c>
      <c r="AU145" s="216" t="s">
        <v>81</v>
      </c>
      <c r="AY145" s="18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137</v>
      </c>
      <c r="BM145" s="216" t="s">
        <v>831</v>
      </c>
    </row>
    <row r="146" s="2" customFormat="1">
      <c r="A146" s="39"/>
      <c r="B146" s="40"/>
      <c r="C146" s="251" t="s">
        <v>284</v>
      </c>
      <c r="D146" s="251" t="s">
        <v>188</v>
      </c>
      <c r="E146" s="252" t="s">
        <v>317</v>
      </c>
      <c r="F146" s="253" t="s">
        <v>318</v>
      </c>
      <c r="G146" s="254" t="s">
        <v>227</v>
      </c>
      <c r="H146" s="255">
        <v>2</v>
      </c>
      <c r="I146" s="256"/>
      <c r="J146" s="257">
        <f>ROUND(I146*H146,2)</f>
        <v>0</v>
      </c>
      <c r="K146" s="253" t="s">
        <v>136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0.017999999999999999</v>
      </c>
      <c r="R146" s="214">
        <f>Q146*H146</f>
        <v>0.035999999999999997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188</v>
      </c>
      <c r="AU146" s="216" t="s">
        <v>81</v>
      </c>
      <c r="AY146" s="18" t="s">
        <v>130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137</v>
      </c>
      <c r="BM146" s="216" t="s">
        <v>832</v>
      </c>
    </row>
    <row r="147" s="2" customFormat="1" ht="21.75" customHeight="1">
      <c r="A147" s="39"/>
      <c r="B147" s="40"/>
      <c r="C147" s="251" t="s">
        <v>288</v>
      </c>
      <c r="D147" s="251" t="s">
        <v>188</v>
      </c>
      <c r="E147" s="252" t="s">
        <v>321</v>
      </c>
      <c r="F147" s="253" t="s">
        <v>322</v>
      </c>
      <c r="G147" s="254" t="s">
        <v>227</v>
      </c>
      <c r="H147" s="255">
        <v>1</v>
      </c>
      <c r="I147" s="256"/>
      <c r="J147" s="257">
        <f>ROUND(I147*H147,2)</f>
        <v>0</v>
      </c>
      <c r="K147" s="253" t="s">
        <v>136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0.0035000000000000001</v>
      </c>
      <c r="R147" s="214">
        <f>Q147*H147</f>
        <v>0.0035000000000000001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173</v>
      </c>
      <c r="AT147" s="216" t="s">
        <v>188</v>
      </c>
      <c r="AU147" s="216" t="s">
        <v>81</v>
      </c>
      <c r="AY147" s="18" t="s">
        <v>130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137</v>
      </c>
      <c r="BM147" s="216" t="s">
        <v>833</v>
      </c>
    </row>
    <row r="148" s="2" customFormat="1" ht="16.5" customHeight="1">
      <c r="A148" s="39"/>
      <c r="B148" s="40"/>
      <c r="C148" s="251" t="s">
        <v>292</v>
      </c>
      <c r="D148" s="251" t="s">
        <v>188</v>
      </c>
      <c r="E148" s="252" t="s">
        <v>834</v>
      </c>
      <c r="F148" s="253" t="s">
        <v>835</v>
      </c>
      <c r="G148" s="254" t="s">
        <v>227</v>
      </c>
      <c r="H148" s="255">
        <v>1</v>
      </c>
      <c r="I148" s="256"/>
      <c r="J148" s="257">
        <f>ROUND(I148*H148,2)</f>
        <v>0</v>
      </c>
      <c r="K148" s="253" t="s">
        <v>136</v>
      </c>
      <c r="L148" s="258"/>
      <c r="M148" s="259" t="s">
        <v>19</v>
      </c>
      <c r="N148" s="260" t="s">
        <v>42</v>
      </c>
      <c r="O148" s="85"/>
      <c r="P148" s="214">
        <f>O148*H148</f>
        <v>0</v>
      </c>
      <c r="Q148" s="214">
        <v>0.00044999999999999999</v>
      </c>
      <c r="R148" s="214">
        <f>Q148*H148</f>
        <v>0.00044999999999999999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188</v>
      </c>
      <c r="AU148" s="216" t="s">
        <v>81</v>
      </c>
      <c r="AY148" s="18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137</v>
      </c>
      <c r="BM148" s="216" t="s">
        <v>836</v>
      </c>
    </row>
    <row r="149" s="2" customFormat="1">
      <c r="A149" s="39"/>
      <c r="B149" s="40"/>
      <c r="C149" s="205" t="s">
        <v>296</v>
      </c>
      <c r="D149" s="205" t="s">
        <v>132</v>
      </c>
      <c r="E149" s="206" t="s">
        <v>325</v>
      </c>
      <c r="F149" s="207" t="s">
        <v>326</v>
      </c>
      <c r="G149" s="208" t="s">
        <v>227</v>
      </c>
      <c r="H149" s="209">
        <v>1</v>
      </c>
      <c r="I149" s="210"/>
      <c r="J149" s="211">
        <f>ROUND(I149*H149,2)</f>
        <v>0</v>
      </c>
      <c r="K149" s="207" t="s">
        <v>136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0.00036000000000000002</v>
      </c>
      <c r="R149" s="214">
        <f>Q149*H149</f>
        <v>0.00036000000000000002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137</v>
      </c>
      <c r="AT149" s="216" t="s">
        <v>132</v>
      </c>
      <c r="AU149" s="216" t="s">
        <v>81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137</v>
      </c>
      <c r="BM149" s="216" t="s">
        <v>837</v>
      </c>
    </row>
    <row r="150" s="2" customFormat="1">
      <c r="A150" s="39"/>
      <c r="B150" s="40"/>
      <c r="C150" s="251" t="s">
        <v>300</v>
      </c>
      <c r="D150" s="251" t="s">
        <v>188</v>
      </c>
      <c r="E150" s="252" t="s">
        <v>329</v>
      </c>
      <c r="F150" s="253" t="s">
        <v>330</v>
      </c>
      <c r="G150" s="254" t="s">
        <v>227</v>
      </c>
      <c r="H150" s="255">
        <v>1</v>
      </c>
      <c r="I150" s="256"/>
      <c r="J150" s="257">
        <f>ROUND(I150*H150,2)</f>
        <v>0</v>
      </c>
      <c r="K150" s="253" t="s">
        <v>136</v>
      </c>
      <c r="L150" s="258"/>
      <c r="M150" s="259" t="s">
        <v>19</v>
      </c>
      <c r="N150" s="260" t="s">
        <v>42</v>
      </c>
      <c r="O150" s="85"/>
      <c r="P150" s="214">
        <f>O150*H150</f>
        <v>0</v>
      </c>
      <c r="Q150" s="214">
        <v>0.042500000000000003</v>
      </c>
      <c r="R150" s="214">
        <f>Q150*H150</f>
        <v>0.042500000000000003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188</v>
      </c>
      <c r="AU150" s="216" t="s">
        <v>81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137</v>
      </c>
      <c r="BM150" s="216" t="s">
        <v>838</v>
      </c>
    </row>
    <row r="151" s="2" customFormat="1" ht="44.25" customHeight="1">
      <c r="A151" s="39"/>
      <c r="B151" s="40"/>
      <c r="C151" s="205" t="s">
        <v>304</v>
      </c>
      <c r="D151" s="205" t="s">
        <v>132</v>
      </c>
      <c r="E151" s="206" t="s">
        <v>510</v>
      </c>
      <c r="F151" s="207" t="s">
        <v>511</v>
      </c>
      <c r="G151" s="208" t="s">
        <v>227</v>
      </c>
      <c r="H151" s="209">
        <v>2</v>
      </c>
      <c r="I151" s="210"/>
      <c r="J151" s="211">
        <f>ROUND(I151*H151,2)</f>
        <v>0</v>
      </c>
      <c r="K151" s="207" t="s">
        <v>136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137</v>
      </c>
      <c r="AT151" s="216" t="s">
        <v>132</v>
      </c>
      <c r="AU151" s="216" t="s">
        <v>81</v>
      </c>
      <c r="AY151" s="18" t="s">
        <v>130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137</v>
      </c>
      <c r="BM151" s="216" t="s">
        <v>839</v>
      </c>
    </row>
    <row r="152" s="2" customFormat="1">
      <c r="A152" s="39"/>
      <c r="B152" s="40"/>
      <c r="C152" s="251" t="s">
        <v>308</v>
      </c>
      <c r="D152" s="251" t="s">
        <v>188</v>
      </c>
      <c r="E152" s="252" t="s">
        <v>309</v>
      </c>
      <c r="F152" s="253" t="s">
        <v>310</v>
      </c>
      <c r="G152" s="254" t="s">
        <v>227</v>
      </c>
      <c r="H152" s="255">
        <v>2</v>
      </c>
      <c r="I152" s="256"/>
      <c r="J152" s="257">
        <f>ROUND(I152*H152,2)</f>
        <v>0</v>
      </c>
      <c r="K152" s="253" t="s">
        <v>136</v>
      </c>
      <c r="L152" s="258"/>
      <c r="M152" s="259" t="s">
        <v>19</v>
      </c>
      <c r="N152" s="260" t="s">
        <v>42</v>
      </c>
      <c r="O152" s="85"/>
      <c r="P152" s="214">
        <f>O152*H152</f>
        <v>0</v>
      </c>
      <c r="Q152" s="214">
        <v>0.0027000000000000001</v>
      </c>
      <c r="R152" s="214">
        <f>Q152*H152</f>
        <v>0.0054000000000000003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188</v>
      </c>
      <c r="AU152" s="216" t="s">
        <v>81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137</v>
      </c>
      <c r="BM152" s="216" t="s">
        <v>840</v>
      </c>
    </row>
    <row r="153" s="2" customFormat="1">
      <c r="A153" s="39"/>
      <c r="B153" s="40"/>
      <c r="C153" s="205" t="s">
        <v>312</v>
      </c>
      <c r="D153" s="205" t="s">
        <v>132</v>
      </c>
      <c r="E153" s="206" t="s">
        <v>333</v>
      </c>
      <c r="F153" s="207" t="s">
        <v>334</v>
      </c>
      <c r="G153" s="208" t="s">
        <v>251</v>
      </c>
      <c r="H153" s="209">
        <v>7.4000000000000004</v>
      </c>
      <c r="I153" s="210"/>
      <c r="J153" s="211">
        <f>ROUND(I153*H153,2)</f>
        <v>0</v>
      </c>
      <c r="K153" s="207" t="s">
        <v>136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137</v>
      </c>
      <c r="AT153" s="216" t="s">
        <v>132</v>
      </c>
      <c r="AU153" s="216" t="s">
        <v>81</v>
      </c>
      <c r="AY153" s="18" t="s">
        <v>130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137</v>
      </c>
      <c r="BM153" s="216" t="s">
        <v>841</v>
      </c>
    </row>
    <row r="154" s="2" customFormat="1" ht="16.5" customHeight="1">
      <c r="A154" s="39"/>
      <c r="B154" s="40"/>
      <c r="C154" s="205" t="s">
        <v>316</v>
      </c>
      <c r="D154" s="205" t="s">
        <v>132</v>
      </c>
      <c r="E154" s="206" t="s">
        <v>337</v>
      </c>
      <c r="F154" s="207" t="s">
        <v>338</v>
      </c>
      <c r="G154" s="208" t="s">
        <v>251</v>
      </c>
      <c r="H154" s="209">
        <v>210.87000000000001</v>
      </c>
      <c r="I154" s="210"/>
      <c r="J154" s="211">
        <f>ROUND(I154*H154,2)</f>
        <v>0</v>
      </c>
      <c r="K154" s="207" t="s">
        <v>136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137</v>
      </c>
      <c r="AT154" s="216" t="s">
        <v>132</v>
      </c>
      <c r="AU154" s="216" t="s">
        <v>81</v>
      </c>
      <c r="AY154" s="18" t="s">
        <v>130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137</v>
      </c>
      <c r="BM154" s="216" t="s">
        <v>842</v>
      </c>
    </row>
    <row r="155" s="2" customFormat="1">
      <c r="A155" s="39"/>
      <c r="B155" s="40"/>
      <c r="C155" s="205" t="s">
        <v>320</v>
      </c>
      <c r="D155" s="205" t="s">
        <v>132</v>
      </c>
      <c r="E155" s="206" t="s">
        <v>342</v>
      </c>
      <c r="F155" s="207" t="s">
        <v>343</v>
      </c>
      <c r="G155" s="208" t="s">
        <v>251</v>
      </c>
      <c r="H155" s="209">
        <v>203.47</v>
      </c>
      <c r="I155" s="210"/>
      <c r="J155" s="211">
        <f>ROUND(I155*H155,2)</f>
        <v>0</v>
      </c>
      <c r="K155" s="207" t="s">
        <v>136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137</v>
      </c>
      <c r="AT155" s="216" t="s">
        <v>132</v>
      </c>
      <c r="AU155" s="216" t="s">
        <v>81</v>
      </c>
      <c r="AY155" s="18" t="s">
        <v>130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137</v>
      </c>
      <c r="BM155" s="216" t="s">
        <v>843</v>
      </c>
    </row>
    <row r="156" s="2" customFormat="1">
      <c r="A156" s="39"/>
      <c r="B156" s="40"/>
      <c r="C156" s="205" t="s">
        <v>324</v>
      </c>
      <c r="D156" s="205" t="s">
        <v>132</v>
      </c>
      <c r="E156" s="206" t="s">
        <v>346</v>
      </c>
      <c r="F156" s="207" t="s">
        <v>347</v>
      </c>
      <c r="G156" s="208" t="s">
        <v>227</v>
      </c>
      <c r="H156" s="209">
        <v>2</v>
      </c>
      <c r="I156" s="210"/>
      <c r="J156" s="211">
        <f>ROUND(I156*H156,2)</f>
        <v>0</v>
      </c>
      <c r="K156" s="207" t="s">
        <v>136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0.45937</v>
      </c>
      <c r="R156" s="214">
        <f>Q156*H156</f>
        <v>0.91874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137</v>
      </c>
      <c r="AT156" s="216" t="s">
        <v>132</v>
      </c>
      <c r="AU156" s="216" t="s">
        <v>81</v>
      </c>
      <c r="AY156" s="18" t="s">
        <v>130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137</v>
      </c>
      <c r="BM156" s="216" t="s">
        <v>844</v>
      </c>
    </row>
    <row r="157" s="2" customFormat="1" ht="16.5" customHeight="1">
      <c r="A157" s="39"/>
      <c r="B157" s="40"/>
      <c r="C157" s="205" t="s">
        <v>328</v>
      </c>
      <c r="D157" s="205" t="s">
        <v>132</v>
      </c>
      <c r="E157" s="206" t="s">
        <v>350</v>
      </c>
      <c r="F157" s="207" t="s">
        <v>351</v>
      </c>
      <c r="G157" s="208" t="s">
        <v>227</v>
      </c>
      <c r="H157" s="209">
        <v>1</v>
      </c>
      <c r="I157" s="210"/>
      <c r="J157" s="211">
        <f>ROUND(I157*H157,2)</f>
        <v>0</v>
      </c>
      <c r="K157" s="207" t="s">
        <v>136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137</v>
      </c>
      <c r="AT157" s="216" t="s">
        <v>132</v>
      </c>
      <c r="AU157" s="216" t="s">
        <v>81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137</v>
      </c>
      <c r="BM157" s="216" t="s">
        <v>845</v>
      </c>
    </row>
    <row r="158" s="2" customFormat="1">
      <c r="A158" s="39"/>
      <c r="B158" s="40"/>
      <c r="C158" s="251" t="s">
        <v>332</v>
      </c>
      <c r="D158" s="251" t="s">
        <v>188</v>
      </c>
      <c r="E158" s="252" t="s">
        <v>354</v>
      </c>
      <c r="F158" s="253" t="s">
        <v>355</v>
      </c>
      <c r="G158" s="254" t="s">
        <v>227</v>
      </c>
      <c r="H158" s="255">
        <v>1</v>
      </c>
      <c r="I158" s="256"/>
      <c r="J158" s="257">
        <f>ROUND(I158*H158,2)</f>
        <v>0</v>
      </c>
      <c r="K158" s="253" t="s">
        <v>136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0.014</v>
      </c>
      <c r="R158" s="214">
        <f>Q158*H158</f>
        <v>0.014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173</v>
      </c>
      <c r="AT158" s="216" t="s">
        <v>188</v>
      </c>
      <c r="AU158" s="216" t="s">
        <v>81</v>
      </c>
      <c r="AY158" s="18" t="s">
        <v>130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137</v>
      </c>
      <c r="BM158" s="216" t="s">
        <v>846</v>
      </c>
    </row>
    <row r="159" s="2" customFormat="1">
      <c r="A159" s="39"/>
      <c r="B159" s="40"/>
      <c r="C159" s="251" t="s">
        <v>336</v>
      </c>
      <c r="D159" s="251" t="s">
        <v>188</v>
      </c>
      <c r="E159" s="252" t="s">
        <v>358</v>
      </c>
      <c r="F159" s="253" t="s">
        <v>359</v>
      </c>
      <c r="G159" s="254" t="s">
        <v>227</v>
      </c>
      <c r="H159" s="255">
        <v>1</v>
      </c>
      <c r="I159" s="256"/>
      <c r="J159" s="257">
        <f>ROUND(I159*H159,2)</f>
        <v>0</v>
      </c>
      <c r="K159" s="253" t="s">
        <v>136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0.0019</v>
      </c>
      <c r="R159" s="214">
        <f>Q159*H159</f>
        <v>0.0019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188</v>
      </c>
      <c r="AU159" s="216" t="s">
        <v>81</v>
      </c>
      <c r="AY159" s="18" t="s">
        <v>130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137</v>
      </c>
      <c r="BM159" s="216" t="s">
        <v>847</v>
      </c>
    </row>
    <row r="160" s="2" customFormat="1" ht="16.5" customHeight="1">
      <c r="A160" s="39"/>
      <c r="B160" s="40"/>
      <c r="C160" s="205" t="s">
        <v>341</v>
      </c>
      <c r="D160" s="205" t="s">
        <v>132</v>
      </c>
      <c r="E160" s="206" t="s">
        <v>362</v>
      </c>
      <c r="F160" s="207" t="s">
        <v>363</v>
      </c>
      <c r="G160" s="208" t="s">
        <v>227</v>
      </c>
      <c r="H160" s="209">
        <v>3</v>
      </c>
      <c r="I160" s="210"/>
      <c r="J160" s="211">
        <f>ROUND(I160*H160,2)</f>
        <v>0</v>
      </c>
      <c r="K160" s="207" t="s">
        <v>136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0.12303</v>
      </c>
      <c r="R160" s="214">
        <f>Q160*H160</f>
        <v>0.36909000000000003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137</v>
      </c>
      <c r="AT160" s="216" t="s">
        <v>132</v>
      </c>
      <c r="AU160" s="216" t="s">
        <v>81</v>
      </c>
      <c r="AY160" s="18" t="s">
        <v>130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137</v>
      </c>
      <c r="BM160" s="216" t="s">
        <v>848</v>
      </c>
    </row>
    <row r="161" s="2" customFormat="1">
      <c r="A161" s="39"/>
      <c r="B161" s="40"/>
      <c r="C161" s="251" t="s">
        <v>345</v>
      </c>
      <c r="D161" s="251" t="s">
        <v>188</v>
      </c>
      <c r="E161" s="252" t="s">
        <v>366</v>
      </c>
      <c r="F161" s="253" t="s">
        <v>367</v>
      </c>
      <c r="G161" s="254" t="s">
        <v>227</v>
      </c>
      <c r="H161" s="255">
        <v>3</v>
      </c>
      <c r="I161" s="256"/>
      <c r="J161" s="257">
        <f>ROUND(I161*H161,2)</f>
        <v>0</v>
      </c>
      <c r="K161" s="253" t="s">
        <v>136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0.013299999999999999</v>
      </c>
      <c r="R161" s="214">
        <f>Q161*H161</f>
        <v>0.039899999999999998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173</v>
      </c>
      <c r="AT161" s="216" t="s">
        <v>188</v>
      </c>
      <c r="AU161" s="216" t="s">
        <v>81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137</v>
      </c>
      <c r="BM161" s="216" t="s">
        <v>849</v>
      </c>
    </row>
    <row r="162" s="2" customFormat="1">
      <c r="A162" s="39"/>
      <c r="B162" s="40"/>
      <c r="C162" s="251" t="s">
        <v>349</v>
      </c>
      <c r="D162" s="251" t="s">
        <v>188</v>
      </c>
      <c r="E162" s="252" t="s">
        <v>370</v>
      </c>
      <c r="F162" s="253" t="s">
        <v>371</v>
      </c>
      <c r="G162" s="254" t="s">
        <v>227</v>
      </c>
      <c r="H162" s="255">
        <v>3</v>
      </c>
      <c r="I162" s="256"/>
      <c r="J162" s="257">
        <f>ROUND(I162*H162,2)</f>
        <v>0</v>
      </c>
      <c r="K162" s="253" t="s">
        <v>136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0.00089999999999999998</v>
      </c>
      <c r="R162" s="214">
        <f>Q162*H162</f>
        <v>0.0027000000000000001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173</v>
      </c>
      <c r="AT162" s="216" t="s">
        <v>188</v>
      </c>
      <c r="AU162" s="216" t="s">
        <v>81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137</v>
      </c>
      <c r="BM162" s="216" t="s">
        <v>850</v>
      </c>
    </row>
    <row r="163" s="2" customFormat="1" ht="33" customHeight="1">
      <c r="A163" s="39"/>
      <c r="B163" s="40"/>
      <c r="C163" s="205" t="s">
        <v>353</v>
      </c>
      <c r="D163" s="205" t="s">
        <v>132</v>
      </c>
      <c r="E163" s="206" t="s">
        <v>374</v>
      </c>
      <c r="F163" s="207" t="s">
        <v>375</v>
      </c>
      <c r="G163" s="208" t="s">
        <v>227</v>
      </c>
      <c r="H163" s="209">
        <v>4</v>
      </c>
      <c r="I163" s="210"/>
      <c r="J163" s="211">
        <f>ROUND(I163*H163,2)</f>
        <v>0</v>
      </c>
      <c r="K163" s="207" t="s">
        <v>136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0.00016000000000000001</v>
      </c>
      <c r="R163" s="214">
        <f>Q163*H163</f>
        <v>0.00064000000000000005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137</v>
      </c>
      <c r="AT163" s="216" t="s">
        <v>132</v>
      </c>
      <c r="AU163" s="216" t="s">
        <v>81</v>
      </c>
      <c r="AY163" s="18" t="s">
        <v>130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137</v>
      </c>
      <c r="BM163" s="216" t="s">
        <v>851</v>
      </c>
    </row>
    <row r="164" s="14" customFormat="1">
      <c r="A164" s="14"/>
      <c r="B164" s="230"/>
      <c r="C164" s="231"/>
      <c r="D164" s="220" t="s">
        <v>139</v>
      </c>
      <c r="E164" s="232" t="s">
        <v>19</v>
      </c>
      <c r="F164" s="233" t="s">
        <v>377</v>
      </c>
      <c r="G164" s="231"/>
      <c r="H164" s="232" t="s">
        <v>19</v>
      </c>
      <c r="I164" s="234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9" t="s">
        <v>139</v>
      </c>
      <c r="AU164" s="239" t="s">
        <v>81</v>
      </c>
      <c r="AV164" s="14" t="s">
        <v>79</v>
      </c>
      <c r="AW164" s="14" t="s">
        <v>33</v>
      </c>
      <c r="AX164" s="14" t="s">
        <v>71</v>
      </c>
      <c r="AY164" s="239" t="s">
        <v>130</v>
      </c>
    </row>
    <row r="165" s="13" customFormat="1">
      <c r="A165" s="13"/>
      <c r="B165" s="218"/>
      <c r="C165" s="219"/>
      <c r="D165" s="220" t="s">
        <v>139</v>
      </c>
      <c r="E165" s="221" t="s">
        <v>19</v>
      </c>
      <c r="F165" s="222" t="s">
        <v>852</v>
      </c>
      <c r="G165" s="219"/>
      <c r="H165" s="223">
        <v>4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139</v>
      </c>
      <c r="AU165" s="229" t="s">
        <v>81</v>
      </c>
      <c r="AV165" s="13" t="s">
        <v>81</v>
      </c>
      <c r="AW165" s="13" t="s">
        <v>33</v>
      </c>
      <c r="AX165" s="13" t="s">
        <v>79</v>
      </c>
      <c r="AY165" s="229" t="s">
        <v>130</v>
      </c>
    </row>
    <row r="166" s="2" customFormat="1" ht="16.5" customHeight="1">
      <c r="A166" s="39"/>
      <c r="B166" s="40"/>
      <c r="C166" s="205" t="s">
        <v>357</v>
      </c>
      <c r="D166" s="205" t="s">
        <v>132</v>
      </c>
      <c r="E166" s="206" t="s">
        <v>380</v>
      </c>
      <c r="F166" s="207" t="s">
        <v>381</v>
      </c>
      <c r="G166" s="208" t="s">
        <v>251</v>
      </c>
      <c r="H166" s="209">
        <v>210.87000000000001</v>
      </c>
      <c r="I166" s="210"/>
      <c r="J166" s="211">
        <f>ROUND(I166*H166,2)</f>
        <v>0</v>
      </c>
      <c r="K166" s="207" t="s">
        <v>136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0.00019000000000000001</v>
      </c>
      <c r="R166" s="214">
        <f>Q166*H166</f>
        <v>0.040065300000000005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137</v>
      </c>
      <c r="AT166" s="216" t="s">
        <v>132</v>
      </c>
      <c r="AU166" s="216" t="s">
        <v>81</v>
      </c>
      <c r="AY166" s="18" t="s">
        <v>130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137</v>
      </c>
      <c r="BM166" s="216" t="s">
        <v>853</v>
      </c>
    </row>
    <row r="167" s="2" customFormat="1" ht="21.75" customHeight="1">
      <c r="A167" s="39"/>
      <c r="B167" s="40"/>
      <c r="C167" s="205" t="s">
        <v>361</v>
      </c>
      <c r="D167" s="205" t="s">
        <v>132</v>
      </c>
      <c r="E167" s="206" t="s">
        <v>384</v>
      </c>
      <c r="F167" s="207" t="s">
        <v>385</v>
      </c>
      <c r="G167" s="208" t="s">
        <v>251</v>
      </c>
      <c r="H167" s="209">
        <v>210.87000000000001</v>
      </c>
      <c r="I167" s="210"/>
      <c r="J167" s="211">
        <f>ROUND(I167*H167,2)</f>
        <v>0</v>
      </c>
      <c r="K167" s="207" t="s">
        <v>136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6.9999999999999994E-05</v>
      </c>
      <c r="R167" s="214">
        <f>Q167*H167</f>
        <v>0.014760899999999999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137</v>
      </c>
      <c r="AT167" s="216" t="s">
        <v>132</v>
      </c>
      <c r="AU167" s="216" t="s">
        <v>81</v>
      </c>
      <c r="AY167" s="18" t="s">
        <v>130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137</v>
      </c>
      <c r="BM167" s="216" t="s">
        <v>854</v>
      </c>
    </row>
    <row r="168" s="12" customFormat="1" ht="22.8" customHeight="1">
      <c r="A168" s="12"/>
      <c r="B168" s="189"/>
      <c r="C168" s="190"/>
      <c r="D168" s="191" t="s">
        <v>70</v>
      </c>
      <c r="E168" s="203" t="s">
        <v>393</v>
      </c>
      <c r="F168" s="203" t="s">
        <v>394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SUM(P169:P172)</f>
        <v>0</v>
      </c>
      <c r="Q168" s="197"/>
      <c r="R168" s="198">
        <f>SUM(R169:R172)</f>
        <v>0</v>
      </c>
      <c r="S168" s="197"/>
      <c r="T168" s="199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79</v>
      </c>
      <c r="AT168" s="201" t="s">
        <v>70</v>
      </c>
      <c r="AU168" s="201" t="s">
        <v>79</v>
      </c>
      <c r="AY168" s="200" t="s">
        <v>130</v>
      </c>
      <c r="BK168" s="202">
        <f>SUM(BK169:BK172)</f>
        <v>0</v>
      </c>
    </row>
    <row r="169" s="2" customFormat="1">
      <c r="A169" s="39"/>
      <c r="B169" s="40"/>
      <c r="C169" s="205" t="s">
        <v>365</v>
      </c>
      <c r="D169" s="205" t="s">
        <v>132</v>
      </c>
      <c r="E169" s="206" t="s">
        <v>396</v>
      </c>
      <c r="F169" s="207" t="s">
        <v>397</v>
      </c>
      <c r="G169" s="208" t="s">
        <v>170</v>
      </c>
      <c r="H169" s="209">
        <v>3.863</v>
      </c>
      <c r="I169" s="210"/>
      <c r="J169" s="211">
        <f>ROUND(I169*H169,2)</f>
        <v>0</v>
      </c>
      <c r="K169" s="207" t="s">
        <v>136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137</v>
      </c>
      <c r="AT169" s="216" t="s">
        <v>132</v>
      </c>
      <c r="AU169" s="216" t="s">
        <v>81</v>
      </c>
      <c r="AY169" s="18" t="s">
        <v>130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137</v>
      </c>
      <c r="BM169" s="216" t="s">
        <v>855</v>
      </c>
    </row>
    <row r="170" s="2" customFormat="1">
      <c r="A170" s="39"/>
      <c r="B170" s="40"/>
      <c r="C170" s="205" t="s">
        <v>369</v>
      </c>
      <c r="D170" s="205" t="s">
        <v>132</v>
      </c>
      <c r="E170" s="206" t="s">
        <v>400</v>
      </c>
      <c r="F170" s="207" t="s">
        <v>401</v>
      </c>
      <c r="G170" s="208" t="s">
        <v>170</v>
      </c>
      <c r="H170" s="209">
        <v>34.767000000000003</v>
      </c>
      <c r="I170" s="210"/>
      <c r="J170" s="211">
        <f>ROUND(I170*H170,2)</f>
        <v>0</v>
      </c>
      <c r="K170" s="207" t="s">
        <v>136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137</v>
      </c>
      <c r="AT170" s="216" t="s">
        <v>132</v>
      </c>
      <c r="AU170" s="216" t="s">
        <v>81</v>
      </c>
      <c r="AY170" s="18" t="s">
        <v>130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137</v>
      </c>
      <c r="BM170" s="216" t="s">
        <v>856</v>
      </c>
    </row>
    <row r="171" s="13" customFormat="1">
      <c r="A171" s="13"/>
      <c r="B171" s="218"/>
      <c r="C171" s="219"/>
      <c r="D171" s="220" t="s">
        <v>139</v>
      </c>
      <c r="E171" s="221" t="s">
        <v>19</v>
      </c>
      <c r="F171" s="222" t="s">
        <v>857</v>
      </c>
      <c r="G171" s="219"/>
      <c r="H171" s="223">
        <v>34.767000000000003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139</v>
      </c>
      <c r="AU171" s="229" t="s">
        <v>81</v>
      </c>
      <c r="AV171" s="13" t="s">
        <v>81</v>
      </c>
      <c r="AW171" s="13" t="s">
        <v>33</v>
      </c>
      <c r="AX171" s="13" t="s">
        <v>79</v>
      </c>
      <c r="AY171" s="229" t="s">
        <v>130</v>
      </c>
    </row>
    <row r="172" s="2" customFormat="1" ht="44.25" customHeight="1">
      <c r="A172" s="39"/>
      <c r="B172" s="40"/>
      <c r="C172" s="205" t="s">
        <v>373</v>
      </c>
      <c r="D172" s="205" t="s">
        <v>132</v>
      </c>
      <c r="E172" s="206" t="s">
        <v>405</v>
      </c>
      <c r="F172" s="207" t="s">
        <v>169</v>
      </c>
      <c r="G172" s="208" t="s">
        <v>170</v>
      </c>
      <c r="H172" s="209">
        <v>3.863</v>
      </c>
      <c r="I172" s="210"/>
      <c r="J172" s="211">
        <f>ROUND(I172*H172,2)</f>
        <v>0</v>
      </c>
      <c r="K172" s="207" t="s">
        <v>136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137</v>
      </c>
      <c r="AT172" s="216" t="s">
        <v>132</v>
      </c>
      <c r="AU172" s="216" t="s">
        <v>81</v>
      </c>
      <c r="AY172" s="18" t="s">
        <v>130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137</v>
      </c>
      <c r="BM172" s="216" t="s">
        <v>858</v>
      </c>
    </row>
    <row r="173" s="12" customFormat="1" ht="22.8" customHeight="1">
      <c r="A173" s="12"/>
      <c r="B173" s="189"/>
      <c r="C173" s="190"/>
      <c r="D173" s="191" t="s">
        <v>70</v>
      </c>
      <c r="E173" s="203" t="s">
        <v>411</v>
      </c>
      <c r="F173" s="203" t="s">
        <v>412</v>
      </c>
      <c r="G173" s="190"/>
      <c r="H173" s="190"/>
      <c r="I173" s="193"/>
      <c r="J173" s="204">
        <f>BK173</f>
        <v>0</v>
      </c>
      <c r="K173" s="190"/>
      <c r="L173" s="195"/>
      <c r="M173" s="196"/>
      <c r="N173" s="197"/>
      <c r="O173" s="197"/>
      <c r="P173" s="198">
        <f>SUM(P174:P175)</f>
        <v>0</v>
      </c>
      <c r="Q173" s="197"/>
      <c r="R173" s="198">
        <f>SUM(R174:R175)</f>
        <v>0</v>
      </c>
      <c r="S173" s="197"/>
      <c r="T173" s="19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0" t="s">
        <v>79</v>
      </c>
      <c r="AT173" s="201" t="s">
        <v>70</v>
      </c>
      <c r="AU173" s="201" t="s">
        <v>79</v>
      </c>
      <c r="AY173" s="200" t="s">
        <v>130</v>
      </c>
      <c r="BK173" s="202">
        <f>SUM(BK174:BK175)</f>
        <v>0</v>
      </c>
    </row>
    <row r="174" s="2" customFormat="1" ht="44.25" customHeight="1">
      <c r="A174" s="39"/>
      <c r="B174" s="40"/>
      <c r="C174" s="205" t="s">
        <v>379</v>
      </c>
      <c r="D174" s="205" t="s">
        <v>132</v>
      </c>
      <c r="E174" s="206" t="s">
        <v>414</v>
      </c>
      <c r="F174" s="207" t="s">
        <v>415</v>
      </c>
      <c r="G174" s="208" t="s">
        <v>170</v>
      </c>
      <c r="H174" s="209">
        <v>5.5940000000000003</v>
      </c>
      <c r="I174" s="210"/>
      <c r="J174" s="211">
        <f>ROUND(I174*H174,2)</f>
        <v>0</v>
      </c>
      <c r="K174" s="207" t="s">
        <v>136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137</v>
      </c>
      <c r="AT174" s="216" t="s">
        <v>132</v>
      </c>
      <c r="AU174" s="216" t="s">
        <v>81</v>
      </c>
      <c r="AY174" s="18" t="s">
        <v>130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137</v>
      </c>
      <c r="BM174" s="216" t="s">
        <v>859</v>
      </c>
    </row>
    <row r="175" s="2" customFormat="1">
      <c r="A175" s="39"/>
      <c r="B175" s="40"/>
      <c r="C175" s="205" t="s">
        <v>383</v>
      </c>
      <c r="D175" s="205" t="s">
        <v>132</v>
      </c>
      <c r="E175" s="206" t="s">
        <v>567</v>
      </c>
      <c r="F175" s="207" t="s">
        <v>568</v>
      </c>
      <c r="G175" s="208" t="s">
        <v>170</v>
      </c>
      <c r="H175" s="209">
        <v>1.5900000000000001</v>
      </c>
      <c r="I175" s="210"/>
      <c r="J175" s="211">
        <f>ROUND(I175*H175,2)</f>
        <v>0</v>
      </c>
      <c r="K175" s="207" t="s">
        <v>136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137</v>
      </c>
      <c r="AT175" s="216" t="s">
        <v>132</v>
      </c>
      <c r="AU175" s="216" t="s">
        <v>81</v>
      </c>
      <c r="AY175" s="18" t="s">
        <v>130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137</v>
      </c>
      <c r="BM175" s="216" t="s">
        <v>860</v>
      </c>
    </row>
    <row r="176" s="12" customFormat="1" ht="25.92" customHeight="1">
      <c r="A176" s="12"/>
      <c r="B176" s="189"/>
      <c r="C176" s="190"/>
      <c r="D176" s="191" t="s">
        <v>70</v>
      </c>
      <c r="E176" s="192" t="s">
        <v>861</v>
      </c>
      <c r="F176" s="192" t="s">
        <v>862</v>
      </c>
      <c r="G176" s="190"/>
      <c r="H176" s="190"/>
      <c r="I176" s="193"/>
      <c r="J176" s="194">
        <f>BK176</f>
        <v>0</v>
      </c>
      <c r="K176" s="190"/>
      <c r="L176" s="195"/>
      <c r="M176" s="196"/>
      <c r="N176" s="197"/>
      <c r="O176" s="197"/>
      <c r="P176" s="198">
        <f>P177</f>
        <v>0</v>
      </c>
      <c r="Q176" s="197"/>
      <c r="R176" s="198">
        <f>R177</f>
        <v>0</v>
      </c>
      <c r="S176" s="197"/>
      <c r="T176" s="199">
        <f>T177</f>
        <v>0.13602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81</v>
      </c>
      <c r="AT176" s="201" t="s">
        <v>70</v>
      </c>
      <c r="AU176" s="201" t="s">
        <v>71</v>
      </c>
      <c r="AY176" s="200" t="s">
        <v>130</v>
      </c>
      <c r="BK176" s="202">
        <f>BK177</f>
        <v>0</v>
      </c>
    </row>
    <row r="177" s="12" customFormat="1" ht="22.8" customHeight="1">
      <c r="A177" s="12"/>
      <c r="B177" s="189"/>
      <c r="C177" s="190"/>
      <c r="D177" s="191" t="s">
        <v>70</v>
      </c>
      <c r="E177" s="203" t="s">
        <v>863</v>
      </c>
      <c r="F177" s="203" t="s">
        <v>864</v>
      </c>
      <c r="G177" s="190"/>
      <c r="H177" s="190"/>
      <c r="I177" s="193"/>
      <c r="J177" s="204">
        <f>BK177</f>
        <v>0</v>
      </c>
      <c r="K177" s="190"/>
      <c r="L177" s="195"/>
      <c r="M177" s="196"/>
      <c r="N177" s="197"/>
      <c r="O177" s="197"/>
      <c r="P177" s="198">
        <f>SUM(P178:P179)</f>
        <v>0</v>
      </c>
      <c r="Q177" s="197"/>
      <c r="R177" s="198">
        <f>SUM(R178:R179)</f>
        <v>0</v>
      </c>
      <c r="S177" s="197"/>
      <c r="T177" s="199">
        <f>SUM(T178:T179)</f>
        <v>0.13602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0" t="s">
        <v>81</v>
      </c>
      <c r="AT177" s="201" t="s">
        <v>70</v>
      </c>
      <c r="AU177" s="201" t="s">
        <v>79</v>
      </c>
      <c r="AY177" s="200" t="s">
        <v>130</v>
      </c>
      <c r="BK177" s="202">
        <f>SUM(BK178:BK179)</f>
        <v>0</v>
      </c>
    </row>
    <row r="178" s="2" customFormat="1">
      <c r="A178" s="39"/>
      <c r="B178" s="40"/>
      <c r="C178" s="205" t="s">
        <v>388</v>
      </c>
      <c r="D178" s="205" t="s">
        <v>132</v>
      </c>
      <c r="E178" s="206" t="s">
        <v>865</v>
      </c>
      <c r="F178" s="207" t="s">
        <v>866</v>
      </c>
      <c r="G178" s="208" t="s">
        <v>251</v>
      </c>
      <c r="H178" s="209">
        <v>3</v>
      </c>
      <c r="I178" s="210"/>
      <c r="J178" s="211">
        <f>ROUND(I178*H178,2)</f>
        <v>0</v>
      </c>
      <c r="K178" s="207" t="s">
        <v>136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0.035920000000000001</v>
      </c>
      <c r="T178" s="215">
        <f>S178*H178</f>
        <v>0.10776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211</v>
      </c>
      <c r="AT178" s="216" t="s">
        <v>132</v>
      </c>
      <c r="AU178" s="216" t="s">
        <v>81</v>
      </c>
      <c r="AY178" s="18" t="s">
        <v>130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211</v>
      </c>
      <c r="BM178" s="216" t="s">
        <v>867</v>
      </c>
    </row>
    <row r="179" s="2" customFormat="1" ht="33" customHeight="1">
      <c r="A179" s="39"/>
      <c r="B179" s="40"/>
      <c r="C179" s="205" t="s">
        <v>395</v>
      </c>
      <c r="D179" s="205" t="s">
        <v>132</v>
      </c>
      <c r="E179" s="206" t="s">
        <v>868</v>
      </c>
      <c r="F179" s="207" t="s">
        <v>869</v>
      </c>
      <c r="G179" s="208" t="s">
        <v>227</v>
      </c>
      <c r="H179" s="209">
        <v>1</v>
      </c>
      <c r="I179" s="210"/>
      <c r="J179" s="211">
        <f>ROUND(I179*H179,2)</f>
        <v>0</v>
      </c>
      <c r="K179" s="207" t="s">
        <v>136</v>
      </c>
      <c r="L179" s="45"/>
      <c r="M179" s="261" t="s">
        <v>19</v>
      </c>
      <c r="N179" s="262" t="s">
        <v>42</v>
      </c>
      <c r="O179" s="263"/>
      <c r="P179" s="264">
        <f>O179*H179</f>
        <v>0</v>
      </c>
      <c r="Q179" s="264">
        <v>0</v>
      </c>
      <c r="R179" s="264">
        <f>Q179*H179</f>
        <v>0</v>
      </c>
      <c r="S179" s="264">
        <v>0.02826</v>
      </c>
      <c r="T179" s="265">
        <f>S179*H179</f>
        <v>0.02826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211</v>
      </c>
      <c r="AT179" s="216" t="s">
        <v>132</v>
      </c>
      <c r="AU179" s="216" t="s">
        <v>81</v>
      </c>
      <c r="AY179" s="18" t="s">
        <v>130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211</v>
      </c>
      <c r="BM179" s="216" t="s">
        <v>870</v>
      </c>
    </row>
    <row r="180" s="2" customFormat="1" ht="6.96" customHeight="1">
      <c r="A180" s="39"/>
      <c r="B180" s="60"/>
      <c r="C180" s="61"/>
      <c r="D180" s="61"/>
      <c r="E180" s="61"/>
      <c r="F180" s="61"/>
      <c r="G180" s="61"/>
      <c r="H180" s="61"/>
      <c r="I180" s="61"/>
      <c r="J180" s="61"/>
      <c r="K180" s="61"/>
      <c r="L180" s="45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</row>
  </sheetData>
  <sheetProtection sheet="1" autoFilter="0" formatColumns="0" formatRows="0" objects="1" scenarios="1" spinCount="100000" saltValue="Pfy/vQe9P2xROgYoDWhHWPH+B0zcb/84ZrxapSFfAeiZ5jDsD23iiYw5m268n6M6oCmd9h52WGMbZAulpH8bEQ==" hashValue="kIA0/0Tu2iZYcu9LnFRxPCw4LXyRIEiUrLtjPZn7OQ7BsQBT0oDpH19GsnEoxOC1FI/sKNejsEyRf013T7GvJA==" algorithmName="SHA-512" password="CC35"/>
  <autoFilter ref="C87:K17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SO-03 Rekonstrukce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871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ROUND((SUM(BE86:BE164)),  2)</f>
        <v>0</v>
      </c>
      <c r="G33" s="39"/>
      <c r="H33" s="39"/>
      <c r="I33" s="149">
        <v>0.20999999999999999</v>
      </c>
      <c r="J33" s="148">
        <f>ROUND(((SUM(BE86:BE164))*I33),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ROUND((SUM(BF86:BF164)),  2)</f>
        <v>0</v>
      </c>
      <c r="G34" s="39"/>
      <c r="H34" s="39"/>
      <c r="I34" s="149">
        <v>0.14999999999999999</v>
      </c>
      <c r="J34" s="148">
        <f>ROUND(((SUM(BF86:BF164))*I34),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ROUND((SUM(BG86:BG164)),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ROUND((SUM(BH86:BH164)),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ROUND((SUM(BI86:BI164)),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SO-03 Rekonstrukce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SO-03 Rekonstrukce vodovodu Řad J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9. 4. 2021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 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J112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110</v>
      </c>
      <c r="E63" s="175"/>
      <c r="F63" s="175"/>
      <c r="G63" s="175"/>
      <c r="H63" s="175"/>
      <c r="I63" s="175"/>
      <c r="J63" s="176">
        <f>J121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111</v>
      </c>
      <c r="E64" s="175"/>
      <c r="F64" s="175"/>
      <c r="G64" s="175"/>
      <c r="H64" s="175"/>
      <c r="I64" s="175"/>
      <c r="J64" s="176">
        <f>J124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113</v>
      </c>
      <c r="E65" s="175"/>
      <c r="F65" s="175"/>
      <c r="G65" s="175"/>
      <c r="H65" s="175"/>
      <c r="I65" s="175"/>
      <c r="J65" s="176">
        <f>J157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114</v>
      </c>
      <c r="E66" s="175"/>
      <c r="F66" s="175"/>
      <c r="G66" s="175"/>
      <c r="H66" s="175"/>
      <c r="I66" s="175"/>
      <c r="J66" s="176">
        <f>J162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115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SO-03 Rekonstrukce vodovodu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07 - SO-03 Rekonstrukce vodovodu Řad J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Rotava</v>
      </c>
      <c r="G80" s="41"/>
      <c r="H80" s="41"/>
      <c r="I80" s="33" t="s">
        <v>23</v>
      </c>
      <c r="J80" s="73" t="str">
        <f>IF(J12="","",J12)</f>
        <v>9. 4. 2021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Rotava,Sídliště 721, Rotava</v>
      </c>
      <c r="G82" s="41"/>
      <c r="H82" s="41"/>
      <c r="I82" s="33" t="s">
        <v>31</v>
      </c>
      <c r="J82" s="37" t="str">
        <f>E21</f>
        <v>Štefan Bolvári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Štefan Bolvári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116</v>
      </c>
      <c r="D85" s="181" t="s">
        <v>56</v>
      </c>
      <c r="E85" s="181" t="s">
        <v>52</v>
      </c>
      <c r="F85" s="181" t="s">
        <v>53</v>
      </c>
      <c r="G85" s="181" t="s">
        <v>117</v>
      </c>
      <c r="H85" s="181" t="s">
        <v>118</v>
      </c>
      <c r="I85" s="181" t="s">
        <v>119</v>
      </c>
      <c r="J85" s="181" t="s">
        <v>105</v>
      </c>
      <c r="K85" s="182" t="s">
        <v>120</v>
      </c>
      <c r="L85" s="183"/>
      <c r="M85" s="93" t="s">
        <v>19</v>
      </c>
      <c r="N85" s="94" t="s">
        <v>41</v>
      </c>
      <c r="O85" s="94" t="s">
        <v>121</v>
      </c>
      <c r="P85" s="94" t="s">
        <v>122</v>
      </c>
      <c r="Q85" s="94" t="s">
        <v>123</v>
      </c>
      <c r="R85" s="94" t="s">
        <v>124</v>
      </c>
      <c r="S85" s="94" t="s">
        <v>125</v>
      </c>
      <c r="T85" s="95" t="s">
        <v>126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127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8.3413254800000001</v>
      </c>
      <c r="S86" s="97"/>
      <c r="T86" s="187">
        <f>T87</f>
        <v>4.5413999999999994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106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128</v>
      </c>
      <c r="F87" s="192" t="s">
        <v>129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P88+P112+P121+P124+P157+P162</f>
        <v>0</v>
      </c>
      <c r="Q87" s="197"/>
      <c r="R87" s="198">
        <f>R88+R112+R121+R124+R157+R162</f>
        <v>8.3413254800000001</v>
      </c>
      <c r="S87" s="197"/>
      <c r="T87" s="199">
        <f>T88+T112+T121+T124+T157+T162</f>
        <v>4.5413999999999994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130</v>
      </c>
      <c r="BK87" s="202">
        <f>BK88+BK112+BK121+BK124+BK157+BK162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79</v>
      </c>
      <c r="F88" s="203" t="s">
        <v>131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SUM(P89:P111)</f>
        <v>0</v>
      </c>
      <c r="Q88" s="197"/>
      <c r="R88" s="198">
        <f>SUM(R89:R111)</f>
        <v>0</v>
      </c>
      <c r="S88" s="197"/>
      <c r="T88" s="199">
        <f>SUM(T89:T111)</f>
        <v>4.5413999999999994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130</v>
      </c>
      <c r="BK88" s="202">
        <f>SUM(BK89:BK111)</f>
        <v>0</v>
      </c>
    </row>
    <row r="89" s="2" customFormat="1" ht="66.75" customHeight="1">
      <c r="A89" s="39"/>
      <c r="B89" s="40"/>
      <c r="C89" s="205" t="s">
        <v>79</v>
      </c>
      <c r="D89" s="205" t="s">
        <v>132</v>
      </c>
      <c r="E89" s="206" t="s">
        <v>133</v>
      </c>
      <c r="F89" s="207" t="s">
        <v>134</v>
      </c>
      <c r="G89" s="208" t="s">
        <v>135</v>
      </c>
      <c r="H89" s="209">
        <v>7.8300000000000001</v>
      </c>
      <c r="I89" s="210"/>
      <c r="J89" s="211">
        <f>ROUND(I89*H89,2)</f>
        <v>0</v>
      </c>
      <c r="K89" s="207" t="s">
        <v>136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0.57999999999999996</v>
      </c>
      <c r="T89" s="215">
        <f>S89*H89</f>
        <v>4.5413999999999994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137</v>
      </c>
      <c r="AT89" s="216" t="s">
        <v>132</v>
      </c>
      <c r="AU89" s="216" t="s">
        <v>81</v>
      </c>
      <c r="AY89" s="18" t="s">
        <v>130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137</v>
      </c>
      <c r="BM89" s="216" t="s">
        <v>872</v>
      </c>
    </row>
    <row r="90" s="13" customFormat="1">
      <c r="A90" s="13"/>
      <c r="B90" s="218"/>
      <c r="C90" s="219"/>
      <c r="D90" s="220" t="s">
        <v>139</v>
      </c>
      <c r="E90" s="221" t="s">
        <v>19</v>
      </c>
      <c r="F90" s="222" t="s">
        <v>873</v>
      </c>
      <c r="G90" s="219"/>
      <c r="H90" s="223">
        <v>7.8300000000000001</v>
      </c>
      <c r="I90" s="224"/>
      <c r="J90" s="219"/>
      <c r="K90" s="219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139</v>
      </c>
      <c r="AU90" s="229" t="s">
        <v>81</v>
      </c>
      <c r="AV90" s="13" t="s">
        <v>81</v>
      </c>
      <c r="AW90" s="13" t="s">
        <v>33</v>
      </c>
      <c r="AX90" s="13" t="s">
        <v>79</v>
      </c>
      <c r="AY90" s="229" t="s">
        <v>130</v>
      </c>
    </row>
    <row r="91" s="2" customFormat="1">
      <c r="A91" s="39"/>
      <c r="B91" s="40"/>
      <c r="C91" s="205" t="s">
        <v>81</v>
      </c>
      <c r="D91" s="205" t="s">
        <v>132</v>
      </c>
      <c r="E91" s="206" t="s">
        <v>146</v>
      </c>
      <c r="F91" s="207" t="s">
        <v>147</v>
      </c>
      <c r="G91" s="208" t="s">
        <v>148</v>
      </c>
      <c r="H91" s="209">
        <v>86.620000000000005</v>
      </c>
      <c r="I91" s="210"/>
      <c r="J91" s="211">
        <f>ROUND(I91*H91,2)</f>
        <v>0</v>
      </c>
      <c r="K91" s="207" t="s">
        <v>136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132</v>
      </c>
      <c r="AU91" s="216" t="s">
        <v>81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137</v>
      </c>
      <c r="BM91" s="216" t="s">
        <v>874</v>
      </c>
    </row>
    <row r="92" s="13" customFormat="1">
      <c r="A92" s="13"/>
      <c r="B92" s="218"/>
      <c r="C92" s="219"/>
      <c r="D92" s="220" t="s">
        <v>139</v>
      </c>
      <c r="E92" s="221" t="s">
        <v>19</v>
      </c>
      <c r="F92" s="222" t="s">
        <v>875</v>
      </c>
      <c r="G92" s="219"/>
      <c r="H92" s="223">
        <v>12.92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139</v>
      </c>
      <c r="AU92" s="229" t="s">
        <v>81</v>
      </c>
      <c r="AV92" s="13" t="s">
        <v>81</v>
      </c>
      <c r="AW92" s="13" t="s">
        <v>33</v>
      </c>
      <c r="AX92" s="13" t="s">
        <v>71</v>
      </c>
      <c r="AY92" s="229" t="s">
        <v>130</v>
      </c>
    </row>
    <row r="93" s="14" customFormat="1">
      <c r="A93" s="14"/>
      <c r="B93" s="230"/>
      <c r="C93" s="231"/>
      <c r="D93" s="220" t="s">
        <v>139</v>
      </c>
      <c r="E93" s="232" t="s">
        <v>19</v>
      </c>
      <c r="F93" s="233" t="s">
        <v>876</v>
      </c>
      <c r="G93" s="231"/>
      <c r="H93" s="232" t="s">
        <v>19</v>
      </c>
      <c r="I93" s="234"/>
      <c r="J93" s="231"/>
      <c r="K93" s="231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139</v>
      </c>
      <c r="AU93" s="239" t="s">
        <v>81</v>
      </c>
      <c r="AV93" s="14" t="s">
        <v>79</v>
      </c>
      <c r="AW93" s="14" t="s">
        <v>33</v>
      </c>
      <c r="AX93" s="14" t="s">
        <v>71</v>
      </c>
      <c r="AY93" s="239" t="s">
        <v>130</v>
      </c>
    </row>
    <row r="94" s="13" customFormat="1">
      <c r="A94" s="13"/>
      <c r="B94" s="218"/>
      <c r="C94" s="219"/>
      <c r="D94" s="220" t="s">
        <v>139</v>
      </c>
      <c r="E94" s="221" t="s">
        <v>19</v>
      </c>
      <c r="F94" s="222" t="s">
        <v>877</v>
      </c>
      <c r="G94" s="219"/>
      <c r="H94" s="223">
        <v>73.700000000000003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139</v>
      </c>
      <c r="AU94" s="229" t="s">
        <v>81</v>
      </c>
      <c r="AV94" s="13" t="s">
        <v>81</v>
      </c>
      <c r="AW94" s="13" t="s">
        <v>33</v>
      </c>
      <c r="AX94" s="13" t="s">
        <v>71</v>
      </c>
      <c r="AY94" s="229" t="s">
        <v>130</v>
      </c>
    </row>
    <row r="95" s="15" customFormat="1">
      <c r="A95" s="15"/>
      <c r="B95" s="240"/>
      <c r="C95" s="241"/>
      <c r="D95" s="220" t="s">
        <v>139</v>
      </c>
      <c r="E95" s="242" t="s">
        <v>19</v>
      </c>
      <c r="F95" s="243" t="s">
        <v>154</v>
      </c>
      <c r="G95" s="241"/>
      <c r="H95" s="244">
        <v>86.620000000000005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0" t="s">
        <v>139</v>
      </c>
      <c r="AU95" s="250" t="s">
        <v>81</v>
      </c>
      <c r="AV95" s="15" t="s">
        <v>137</v>
      </c>
      <c r="AW95" s="15" t="s">
        <v>33</v>
      </c>
      <c r="AX95" s="15" t="s">
        <v>79</v>
      </c>
      <c r="AY95" s="250" t="s">
        <v>130</v>
      </c>
    </row>
    <row r="96" s="2" customFormat="1">
      <c r="A96" s="39"/>
      <c r="B96" s="40"/>
      <c r="C96" s="205" t="s">
        <v>145</v>
      </c>
      <c r="D96" s="205" t="s">
        <v>132</v>
      </c>
      <c r="E96" s="206" t="s">
        <v>155</v>
      </c>
      <c r="F96" s="207" t="s">
        <v>156</v>
      </c>
      <c r="G96" s="208" t="s">
        <v>148</v>
      </c>
      <c r="H96" s="209">
        <v>1</v>
      </c>
      <c r="I96" s="210"/>
      <c r="J96" s="211">
        <f>ROUND(I96*H96,2)</f>
        <v>0</v>
      </c>
      <c r="K96" s="207" t="s">
        <v>136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132</v>
      </c>
      <c r="AU96" s="216" t="s">
        <v>81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137</v>
      </c>
      <c r="BM96" s="216" t="s">
        <v>878</v>
      </c>
    </row>
    <row r="97" s="2" customFormat="1">
      <c r="A97" s="39"/>
      <c r="B97" s="40"/>
      <c r="C97" s="205" t="s">
        <v>137</v>
      </c>
      <c r="D97" s="205" t="s">
        <v>132</v>
      </c>
      <c r="E97" s="206" t="s">
        <v>159</v>
      </c>
      <c r="F97" s="207" t="s">
        <v>160</v>
      </c>
      <c r="G97" s="208" t="s">
        <v>148</v>
      </c>
      <c r="H97" s="209">
        <v>23.309999999999999</v>
      </c>
      <c r="I97" s="210"/>
      <c r="J97" s="211">
        <f>ROUND(I97*H97,2)</f>
        <v>0</v>
      </c>
      <c r="K97" s="207" t="s">
        <v>136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137</v>
      </c>
      <c r="AT97" s="216" t="s">
        <v>132</v>
      </c>
      <c r="AU97" s="216" t="s">
        <v>81</v>
      </c>
      <c r="AY97" s="18" t="s">
        <v>130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137</v>
      </c>
      <c r="BM97" s="216" t="s">
        <v>879</v>
      </c>
    </row>
    <row r="98" s="13" customFormat="1">
      <c r="A98" s="13"/>
      <c r="B98" s="218"/>
      <c r="C98" s="219"/>
      <c r="D98" s="220" t="s">
        <v>139</v>
      </c>
      <c r="E98" s="221" t="s">
        <v>19</v>
      </c>
      <c r="F98" s="222" t="s">
        <v>880</v>
      </c>
      <c r="G98" s="219"/>
      <c r="H98" s="223">
        <v>23.309999999999999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139</v>
      </c>
      <c r="AU98" s="229" t="s">
        <v>81</v>
      </c>
      <c r="AV98" s="13" t="s">
        <v>81</v>
      </c>
      <c r="AW98" s="13" t="s">
        <v>33</v>
      </c>
      <c r="AX98" s="13" t="s">
        <v>79</v>
      </c>
      <c r="AY98" s="229" t="s">
        <v>130</v>
      </c>
    </row>
    <row r="99" s="2" customFormat="1" ht="44.25" customHeight="1">
      <c r="A99" s="39"/>
      <c r="B99" s="40"/>
      <c r="C99" s="205" t="s">
        <v>158</v>
      </c>
      <c r="D99" s="205" t="s">
        <v>132</v>
      </c>
      <c r="E99" s="206" t="s">
        <v>164</v>
      </c>
      <c r="F99" s="207" t="s">
        <v>165</v>
      </c>
      <c r="G99" s="208" t="s">
        <v>148</v>
      </c>
      <c r="H99" s="209">
        <v>23.309999999999999</v>
      </c>
      <c r="I99" s="210"/>
      <c r="J99" s="211">
        <f>ROUND(I99*H99,2)</f>
        <v>0</v>
      </c>
      <c r="K99" s="207" t="s">
        <v>136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132</v>
      </c>
      <c r="AU99" s="216" t="s">
        <v>81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137</v>
      </c>
      <c r="BM99" s="216" t="s">
        <v>881</v>
      </c>
    </row>
    <row r="100" s="2" customFormat="1" ht="44.25" customHeight="1">
      <c r="A100" s="39"/>
      <c r="B100" s="40"/>
      <c r="C100" s="205" t="s">
        <v>163</v>
      </c>
      <c r="D100" s="205" t="s">
        <v>132</v>
      </c>
      <c r="E100" s="206" t="s">
        <v>168</v>
      </c>
      <c r="F100" s="207" t="s">
        <v>169</v>
      </c>
      <c r="G100" s="208" t="s">
        <v>170</v>
      </c>
      <c r="H100" s="209">
        <v>46.619999999999997</v>
      </c>
      <c r="I100" s="210"/>
      <c r="J100" s="211">
        <f>ROUND(I100*H100,2)</f>
        <v>0</v>
      </c>
      <c r="K100" s="207" t="s">
        <v>136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137</v>
      </c>
      <c r="AT100" s="216" t="s">
        <v>132</v>
      </c>
      <c r="AU100" s="216" t="s">
        <v>81</v>
      </c>
      <c r="AY100" s="18" t="s">
        <v>130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137</v>
      </c>
      <c r="BM100" s="216" t="s">
        <v>882</v>
      </c>
    </row>
    <row r="101" s="13" customFormat="1">
      <c r="A101" s="13"/>
      <c r="B101" s="218"/>
      <c r="C101" s="219"/>
      <c r="D101" s="220" t="s">
        <v>139</v>
      </c>
      <c r="E101" s="221" t="s">
        <v>19</v>
      </c>
      <c r="F101" s="222" t="s">
        <v>883</v>
      </c>
      <c r="G101" s="219"/>
      <c r="H101" s="223">
        <v>46.619999999999997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139</v>
      </c>
      <c r="AU101" s="229" t="s">
        <v>81</v>
      </c>
      <c r="AV101" s="13" t="s">
        <v>81</v>
      </c>
      <c r="AW101" s="13" t="s">
        <v>33</v>
      </c>
      <c r="AX101" s="13" t="s">
        <v>79</v>
      </c>
      <c r="AY101" s="229" t="s">
        <v>130</v>
      </c>
    </row>
    <row r="102" s="2" customFormat="1">
      <c r="A102" s="39"/>
      <c r="B102" s="40"/>
      <c r="C102" s="205" t="s">
        <v>167</v>
      </c>
      <c r="D102" s="205" t="s">
        <v>132</v>
      </c>
      <c r="E102" s="206" t="s">
        <v>174</v>
      </c>
      <c r="F102" s="207" t="s">
        <v>175</v>
      </c>
      <c r="G102" s="208" t="s">
        <v>148</v>
      </c>
      <c r="H102" s="209">
        <v>23.309999999999999</v>
      </c>
      <c r="I102" s="210"/>
      <c r="J102" s="211">
        <f>ROUND(I102*H102,2)</f>
        <v>0</v>
      </c>
      <c r="K102" s="207" t="s">
        <v>136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137</v>
      </c>
      <c r="AT102" s="216" t="s">
        <v>132</v>
      </c>
      <c r="AU102" s="216" t="s">
        <v>81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137</v>
      </c>
      <c r="BM102" s="216" t="s">
        <v>884</v>
      </c>
    </row>
    <row r="103" s="2" customFormat="1" ht="44.25" customHeight="1">
      <c r="A103" s="39"/>
      <c r="B103" s="40"/>
      <c r="C103" s="205" t="s">
        <v>173</v>
      </c>
      <c r="D103" s="205" t="s">
        <v>132</v>
      </c>
      <c r="E103" s="206" t="s">
        <v>178</v>
      </c>
      <c r="F103" s="207" t="s">
        <v>179</v>
      </c>
      <c r="G103" s="208" t="s">
        <v>148</v>
      </c>
      <c r="H103" s="209">
        <v>63.310000000000002</v>
      </c>
      <c r="I103" s="210"/>
      <c r="J103" s="211">
        <f>ROUND(I103*H103,2)</f>
        <v>0</v>
      </c>
      <c r="K103" s="207" t="s">
        <v>136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137</v>
      </c>
      <c r="AT103" s="216" t="s">
        <v>132</v>
      </c>
      <c r="AU103" s="216" t="s">
        <v>81</v>
      </c>
      <c r="AY103" s="18" t="s">
        <v>130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137</v>
      </c>
      <c r="BM103" s="216" t="s">
        <v>885</v>
      </c>
    </row>
    <row r="104" s="13" customFormat="1">
      <c r="A104" s="13"/>
      <c r="B104" s="218"/>
      <c r="C104" s="219"/>
      <c r="D104" s="220" t="s">
        <v>139</v>
      </c>
      <c r="E104" s="221" t="s">
        <v>19</v>
      </c>
      <c r="F104" s="222" t="s">
        <v>886</v>
      </c>
      <c r="G104" s="219"/>
      <c r="H104" s="223">
        <v>63.310000000000002</v>
      </c>
      <c r="I104" s="224"/>
      <c r="J104" s="219"/>
      <c r="K104" s="219"/>
      <c r="L104" s="225"/>
      <c r="M104" s="226"/>
      <c r="N104" s="227"/>
      <c r="O104" s="227"/>
      <c r="P104" s="227"/>
      <c r="Q104" s="227"/>
      <c r="R104" s="227"/>
      <c r="S104" s="227"/>
      <c r="T104" s="22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9" t="s">
        <v>139</v>
      </c>
      <c r="AU104" s="229" t="s">
        <v>81</v>
      </c>
      <c r="AV104" s="13" t="s">
        <v>81</v>
      </c>
      <c r="AW104" s="13" t="s">
        <v>33</v>
      </c>
      <c r="AX104" s="13" t="s">
        <v>79</v>
      </c>
      <c r="AY104" s="229" t="s">
        <v>130</v>
      </c>
    </row>
    <row r="105" s="2" customFormat="1" ht="66.75" customHeight="1">
      <c r="A105" s="39"/>
      <c r="B105" s="40"/>
      <c r="C105" s="205" t="s">
        <v>177</v>
      </c>
      <c r="D105" s="205" t="s">
        <v>132</v>
      </c>
      <c r="E105" s="206" t="s">
        <v>183</v>
      </c>
      <c r="F105" s="207" t="s">
        <v>184</v>
      </c>
      <c r="G105" s="208" t="s">
        <v>148</v>
      </c>
      <c r="H105" s="209">
        <v>15.545</v>
      </c>
      <c r="I105" s="210"/>
      <c r="J105" s="211">
        <f>ROUND(I105*H105,2)</f>
        <v>0</v>
      </c>
      <c r="K105" s="207" t="s">
        <v>136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137</v>
      </c>
      <c r="AT105" s="216" t="s">
        <v>132</v>
      </c>
      <c r="AU105" s="216" t="s">
        <v>81</v>
      </c>
      <c r="AY105" s="18" t="s">
        <v>130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137</v>
      </c>
      <c r="BM105" s="216" t="s">
        <v>887</v>
      </c>
    </row>
    <row r="106" s="14" customFormat="1">
      <c r="A106" s="14"/>
      <c r="B106" s="230"/>
      <c r="C106" s="231"/>
      <c r="D106" s="220" t="s">
        <v>139</v>
      </c>
      <c r="E106" s="232" t="s">
        <v>19</v>
      </c>
      <c r="F106" s="233" t="s">
        <v>150</v>
      </c>
      <c r="G106" s="231"/>
      <c r="H106" s="232" t="s">
        <v>19</v>
      </c>
      <c r="I106" s="234"/>
      <c r="J106" s="231"/>
      <c r="K106" s="231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139</v>
      </c>
      <c r="AU106" s="239" t="s">
        <v>81</v>
      </c>
      <c r="AV106" s="14" t="s">
        <v>79</v>
      </c>
      <c r="AW106" s="14" t="s">
        <v>33</v>
      </c>
      <c r="AX106" s="14" t="s">
        <v>71</v>
      </c>
      <c r="AY106" s="239" t="s">
        <v>130</v>
      </c>
    </row>
    <row r="107" s="13" customFormat="1">
      <c r="A107" s="13"/>
      <c r="B107" s="218"/>
      <c r="C107" s="219"/>
      <c r="D107" s="220" t="s">
        <v>139</v>
      </c>
      <c r="E107" s="221" t="s">
        <v>19</v>
      </c>
      <c r="F107" s="222" t="s">
        <v>888</v>
      </c>
      <c r="G107" s="219"/>
      <c r="H107" s="223">
        <v>2.3490000000000002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139</v>
      </c>
      <c r="AU107" s="229" t="s">
        <v>81</v>
      </c>
      <c r="AV107" s="13" t="s">
        <v>81</v>
      </c>
      <c r="AW107" s="13" t="s">
        <v>33</v>
      </c>
      <c r="AX107" s="13" t="s">
        <v>71</v>
      </c>
      <c r="AY107" s="229" t="s">
        <v>130</v>
      </c>
    </row>
    <row r="108" s="14" customFormat="1">
      <c r="A108" s="14"/>
      <c r="B108" s="230"/>
      <c r="C108" s="231"/>
      <c r="D108" s="220" t="s">
        <v>139</v>
      </c>
      <c r="E108" s="232" t="s">
        <v>19</v>
      </c>
      <c r="F108" s="233" t="s">
        <v>876</v>
      </c>
      <c r="G108" s="231"/>
      <c r="H108" s="232" t="s">
        <v>19</v>
      </c>
      <c r="I108" s="234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139</v>
      </c>
      <c r="AU108" s="239" t="s">
        <v>81</v>
      </c>
      <c r="AV108" s="14" t="s">
        <v>79</v>
      </c>
      <c r="AW108" s="14" t="s">
        <v>33</v>
      </c>
      <c r="AX108" s="14" t="s">
        <v>71</v>
      </c>
      <c r="AY108" s="239" t="s">
        <v>130</v>
      </c>
    </row>
    <row r="109" s="13" customFormat="1">
      <c r="A109" s="13"/>
      <c r="B109" s="218"/>
      <c r="C109" s="219"/>
      <c r="D109" s="220" t="s">
        <v>139</v>
      </c>
      <c r="E109" s="221" t="s">
        <v>19</v>
      </c>
      <c r="F109" s="222" t="s">
        <v>889</v>
      </c>
      <c r="G109" s="219"/>
      <c r="H109" s="223">
        <v>13.196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139</v>
      </c>
      <c r="AU109" s="229" t="s">
        <v>81</v>
      </c>
      <c r="AV109" s="13" t="s">
        <v>81</v>
      </c>
      <c r="AW109" s="13" t="s">
        <v>33</v>
      </c>
      <c r="AX109" s="13" t="s">
        <v>71</v>
      </c>
      <c r="AY109" s="229" t="s">
        <v>130</v>
      </c>
    </row>
    <row r="110" s="15" customFormat="1">
      <c r="A110" s="15"/>
      <c r="B110" s="240"/>
      <c r="C110" s="241"/>
      <c r="D110" s="220" t="s">
        <v>139</v>
      </c>
      <c r="E110" s="242" t="s">
        <v>19</v>
      </c>
      <c r="F110" s="243" t="s">
        <v>154</v>
      </c>
      <c r="G110" s="241"/>
      <c r="H110" s="244">
        <v>15.545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0" t="s">
        <v>139</v>
      </c>
      <c r="AU110" s="250" t="s">
        <v>81</v>
      </c>
      <c r="AV110" s="15" t="s">
        <v>137</v>
      </c>
      <c r="AW110" s="15" t="s">
        <v>33</v>
      </c>
      <c r="AX110" s="15" t="s">
        <v>79</v>
      </c>
      <c r="AY110" s="250" t="s">
        <v>130</v>
      </c>
    </row>
    <row r="111" s="2" customFormat="1" ht="16.5" customHeight="1">
      <c r="A111" s="39"/>
      <c r="B111" s="40"/>
      <c r="C111" s="251" t="s">
        <v>182</v>
      </c>
      <c r="D111" s="251" t="s">
        <v>188</v>
      </c>
      <c r="E111" s="252" t="s">
        <v>189</v>
      </c>
      <c r="F111" s="253" t="s">
        <v>190</v>
      </c>
      <c r="G111" s="254" t="s">
        <v>170</v>
      </c>
      <c r="H111" s="255">
        <v>31.09</v>
      </c>
      <c r="I111" s="256"/>
      <c r="J111" s="257">
        <f>ROUND(I111*H111,2)</f>
        <v>0</v>
      </c>
      <c r="K111" s="253" t="s">
        <v>136</v>
      </c>
      <c r="L111" s="258"/>
      <c r="M111" s="259" t="s">
        <v>19</v>
      </c>
      <c r="N111" s="260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173</v>
      </c>
      <c r="AT111" s="216" t="s">
        <v>188</v>
      </c>
      <c r="AU111" s="216" t="s">
        <v>81</v>
      </c>
      <c r="AY111" s="18" t="s">
        <v>130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137</v>
      </c>
      <c r="BM111" s="216" t="s">
        <v>890</v>
      </c>
    </row>
    <row r="112" s="12" customFormat="1" ht="22.8" customHeight="1">
      <c r="A112" s="12"/>
      <c r="B112" s="189"/>
      <c r="C112" s="190"/>
      <c r="D112" s="191" t="s">
        <v>70</v>
      </c>
      <c r="E112" s="203" t="s">
        <v>137</v>
      </c>
      <c r="F112" s="203" t="s">
        <v>193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SUM(P113:P120)</f>
        <v>0</v>
      </c>
      <c r="Q112" s="197"/>
      <c r="R112" s="198">
        <f>SUM(R113:R120)</f>
        <v>0.0063899999999999998</v>
      </c>
      <c r="S112" s="197"/>
      <c r="T112" s="199">
        <f>SUM(T113:T120)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79</v>
      </c>
      <c r="AT112" s="201" t="s">
        <v>70</v>
      </c>
      <c r="AU112" s="201" t="s">
        <v>79</v>
      </c>
      <c r="AY112" s="200" t="s">
        <v>130</v>
      </c>
      <c r="BK112" s="202">
        <f>SUM(BK113:BK120)</f>
        <v>0</v>
      </c>
    </row>
    <row r="113" s="2" customFormat="1">
      <c r="A113" s="39"/>
      <c r="B113" s="40"/>
      <c r="C113" s="205" t="s">
        <v>187</v>
      </c>
      <c r="D113" s="205" t="s">
        <v>132</v>
      </c>
      <c r="E113" s="206" t="s">
        <v>195</v>
      </c>
      <c r="F113" s="207" t="s">
        <v>751</v>
      </c>
      <c r="G113" s="208" t="s">
        <v>148</v>
      </c>
      <c r="H113" s="209">
        <v>7.7729999999999997</v>
      </c>
      <c r="I113" s="210"/>
      <c r="J113" s="211">
        <f>ROUND(I113*H113,2)</f>
        <v>0</v>
      </c>
      <c r="K113" s="207" t="s">
        <v>136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137</v>
      </c>
      <c r="AT113" s="216" t="s">
        <v>132</v>
      </c>
      <c r="AU113" s="216" t="s">
        <v>81</v>
      </c>
      <c r="AY113" s="18" t="s">
        <v>130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137</v>
      </c>
      <c r="BM113" s="216" t="s">
        <v>891</v>
      </c>
    </row>
    <row r="114" s="14" customFormat="1">
      <c r="A114" s="14"/>
      <c r="B114" s="230"/>
      <c r="C114" s="231"/>
      <c r="D114" s="220" t="s">
        <v>139</v>
      </c>
      <c r="E114" s="232" t="s">
        <v>19</v>
      </c>
      <c r="F114" s="233" t="s">
        <v>150</v>
      </c>
      <c r="G114" s="231"/>
      <c r="H114" s="232" t="s">
        <v>19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139</v>
      </c>
      <c r="AU114" s="239" t="s">
        <v>81</v>
      </c>
      <c r="AV114" s="14" t="s">
        <v>79</v>
      </c>
      <c r="AW114" s="14" t="s">
        <v>33</v>
      </c>
      <c r="AX114" s="14" t="s">
        <v>71</v>
      </c>
      <c r="AY114" s="239" t="s">
        <v>130</v>
      </c>
    </row>
    <row r="115" s="13" customFormat="1">
      <c r="A115" s="13"/>
      <c r="B115" s="218"/>
      <c r="C115" s="219"/>
      <c r="D115" s="220" t="s">
        <v>139</v>
      </c>
      <c r="E115" s="221" t="s">
        <v>19</v>
      </c>
      <c r="F115" s="222" t="s">
        <v>892</v>
      </c>
      <c r="G115" s="219"/>
      <c r="H115" s="223">
        <v>1.175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139</v>
      </c>
      <c r="AU115" s="229" t="s">
        <v>81</v>
      </c>
      <c r="AV115" s="13" t="s">
        <v>81</v>
      </c>
      <c r="AW115" s="13" t="s">
        <v>33</v>
      </c>
      <c r="AX115" s="13" t="s">
        <v>71</v>
      </c>
      <c r="AY115" s="229" t="s">
        <v>130</v>
      </c>
    </row>
    <row r="116" s="14" customFormat="1">
      <c r="A116" s="14"/>
      <c r="B116" s="230"/>
      <c r="C116" s="231"/>
      <c r="D116" s="220" t="s">
        <v>139</v>
      </c>
      <c r="E116" s="232" t="s">
        <v>19</v>
      </c>
      <c r="F116" s="233" t="s">
        <v>893</v>
      </c>
      <c r="G116" s="231"/>
      <c r="H116" s="232" t="s">
        <v>19</v>
      </c>
      <c r="I116" s="234"/>
      <c r="J116" s="231"/>
      <c r="K116" s="231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139</v>
      </c>
      <c r="AU116" s="239" t="s">
        <v>81</v>
      </c>
      <c r="AV116" s="14" t="s">
        <v>79</v>
      </c>
      <c r="AW116" s="14" t="s">
        <v>33</v>
      </c>
      <c r="AX116" s="14" t="s">
        <v>71</v>
      </c>
      <c r="AY116" s="239" t="s">
        <v>130</v>
      </c>
    </row>
    <row r="117" s="13" customFormat="1">
      <c r="A117" s="13"/>
      <c r="B117" s="218"/>
      <c r="C117" s="219"/>
      <c r="D117" s="220" t="s">
        <v>139</v>
      </c>
      <c r="E117" s="221" t="s">
        <v>19</v>
      </c>
      <c r="F117" s="222" t="s">
        <v>894</v>
      </c>
      <c r="G117" s="219"/>
      <c r="H117" s="223">
        <v>6.5979999999999999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139</v>
      </c>
      <c r="AU117" s="229" t="s">
        <v>81</v>
      </c>
      <c r="AV117" s="13" t="s">
        <v>81</v>
      </c>
      <c r="AW117" s="13" t="s">
        <v>33</v>
      </c>
      <c r="AX117" s="13" t="s">
        <v>71</v>
      </c>
      <c r="AY117" s="229" t="s">
        <v>130</v>
      </c>
    </row>
    <row r="118" s="15" customFormat="1">
      <c r="A118" s="15"/>
      <c r="B118" s="240"/>
      <c r="C118" s="241"/>
      <c r="D118" s="220" t="s">
        <v>139</v>
      </c>
      <c r="E118" s="242" t="s">
        <v>19</v>
      </c>
      <c r="F118" s="243" t="s">
        <v>154</v>
      </c>
      <c r="G118" s="241"/>
      <c r="H118" s="244">
        <v>7.7729999999999997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0" t="s">
        <v>139</v>
      </c>
      <c r="AU118" s="250" t="s">
        <v>81</v>
      </c>
      <c r="AV118" s="15" t="s">
        <v>137</v>
      </c>
      <c r="AW118" s="15" t="s">
        <v>33</v>
      </c>
      <c r="AX118" s="15" t="s">
        <v>79</v>
      </c>
      <c r="AY118" s="250" t="s">
        <v>130</v>
      </c>
    </row>
    <row r="119" s="2" customFormat="1" ht="33" customHeight="1">
      <c r="A119" s="39"/>
      <c r="B119" s="40"/>
      <c r="C119" s="205" t="s">
        <v>194</v>
      </c>
      <c r="D119" s="205" t="s">
        <v>132</v>
      </c>
      <c r="E119" s="206" t="s">
        <v>200</v>
      </c>
      <c r="F119" s="207" t="s">
        <v>201</v>
      </c>
      <c r="G119" s="208" t="s">
        <v>148</v>
      </c>
      <c r="H119" s="209">
        <v>0.5</v>
      </c>
      <c r="I119" s="210"/>
      <c r="J119" s="211">
        <f>ROUND(I119*H119,2)</f>
        <v>0</v>
      </c>
      <c r="K119" s="207" t="s">
        <v>136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137</v>
      </c>
      <c r="AT119" s="216" t="s">
        <v>132</v>
      </c>
      <c r="AU119" s="216" t="s">
        <v>81</v>
      </c>
      <c r="AY119" s="18" t="s">
        <v>130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137</v>
      </c>
      <c r="BM119" s="216" t="s">
        <v>895</v>
      </c>
    </row>
    <row r="120" s="2" customFormat="1">
      <c r="A120" s="39"/>
      <c r="B120" s="40"/>
      <c r="C120" s="205" t="s">
        <v>199</v>
      </c>
      <c r="D120" s="205" t="s">
        <v>132</v>
      </c>
      <c r="E120" s="206" t="s">
        <v>204</v>
      </c>
      <c r="F120" s="207" t="s">
        <v>205</v>
      </c>
      <c r="G120" s="208" t="s">
        <v>135</v>
      </c>
      <c r="H120" s="209">
        <v>1</v>
      </c>
      <c r="I120" s="210"/>
      <c r="J120" s="211">
        <f>ROUND(I120*H120,2)</f>
        <v>0</v>
      </c>
      <c r="K120" s="207" t="s">
        <v>136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0.0063899999999999998</v>
      </c>
      <c r="R120" s="214">
        <f>Q120*H120</f>
        <v>0.0063899999999999998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137</v>
      </c>
      <c r="AT120" s="216" t="s">
        <v>132</v>
      </c>
      <c r="AU120" s="216" t="s">
        <v>81</v>
      </c>
      <c r="AY120" s="18" t="s">
        <v>130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137</v>
      </c>
      <c r="BM120" s="216" t="s">
        <v>896</v>
      </c>
    </row>
    <row r="121" s="12" customFormat="1" ht="22.8" customHeight="1">
      <c r="A121" s="12"/>
      <c r="B121" s="189"/>
      <c r="C121" s="190"/>
      <c r="D121" s="191" t="s">
        <v>70</v>
      </c>
      <c r="E121" s="203" t="s">
        <v>158</v>
      </c>
      <c r="F121" s="203" t="s">
        <v>207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SUM(P122:P123)</f>
        <v>0</v>
      </c>
      <c r="Q121" s="197"/>
      <c r="R121" s="198">
        <f>SUM(R122:R123)</f>
        <v>6.5772000000000004</v>
      </c>
      <c r="S121" s="197"/>
      <c r="T121" s="199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79</v>
      </c>
      <c r="AT121" s="201" t="s">
        <v>70</v>
      </c>
      <c r="AU121" s="201" t="s">
        <v>79</v>
      </c>
      <c r="AY121" s="200" t="s">
        <v>130</v>
      </c>
      <c r="BK121" s="202">
        <f>SUM(BK122:BK123)</f>
        <v>0</v>
      </c>
    </row>
    <row r="122" s="2" customFormat="1">
      <c r="A122" s="39"/>
      <c r="B122" s="40"/>
      <c r="C122" s="205" t="s">
        <v>203</v>
      </c>
      <c r="D122" s="205" t="s">
        <v>132</v>
      </c>
      <c r="E122" s="206" t="s">
        <v>208</v>
      </c>
      <c r="F122" s="207" t="s">
        <v>209</v>
      </c>
      <c r="G122" s="208" t="s">
        <v>135</v>
      </c>
      <c r="H122" s="209">
        <v>7.8300000000000001</v>
      </c>
      <c r="I122" s="210"/>
      <c r="J122" s="211">
        <f>ROUND(I122*H122,2)</f>
        <v>0</v>
      </c>
      <c r="K122" s="207" t="s">
        <v>136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0.46000000000000002</v>
      </c>
      <c r="R122" s="214">
        <f>Q122*H122</f>
        <v>3.6018000000000003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132</v>
      </c>
      <c r="AU122" s="216" t="s">
        <v>81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137</v>
      </c>
      <c r="BM122" s="216" t="s">
        <v>897</v>
      </c>
    </row>
    <row r="123" s="2" customFormat="1" ht="44.25" customHeight="1">
      <c r="A123" s="39"/>
      <c r="B123" s="40"/>
      <c r="C123" s="205" t="s">
        <v>8</v>
      </c>
      <c r="D123" s="205" t="s">
        <v>132</v>
      </c>
      <c r="E123" s="206" t="s">
        <v>212</v>
      </c>
      <c r="F123" s="207" t="s">
        <v>213</v>
      </c>
      <c r="G123" s="208" t="s">
        <v>135</v>
      </c>
      <c r="H123" s="209">
        <v>7.8300000000000001</v>
      </c>
      <c r="I123" s="210"/>
      <c r="J123" s="211">
        <f>ROUND(I123*H123,2)</f>
        <v>0</v>
      </c>
      <c r="K123" s="207" t="s">
        <v>136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0.38</v>
      </c>
      <c r="R123" s="214">
        <f>Q123*H123</f>
        <v>2.9754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137</v>
      </c>
      <c r="AT123" s="216" t="s">
        <v>132</v>
      </c>
      <c r="AU123" s="216" t="s">
        <v>81</v>
      </c>
      <c r="AY123" s="18" t="s">
        <v>130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137</v>
      </c>
      <c r="BM123" s="216" t="s">
        <v>898</v>
      </c>
    </row>
    <row r="124" s="12" customFormat="1" ht="22.8" customHeight="1">
      <c r="A124" s="12"/>
      <c r="B124" s="189"/>
      <c r="C124" s="190"/>
      <c r="D124" s="191" t="s">
        <v>70</v>
      </c>
      <c r="E124" s="203" t="s">
        <v>173</v>
      </c>
      <c r="F124" s="203" t="s">
        <v>223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SUM(P125:P156)</f>
        <v>0</v>
      </c>
      <c r="Q124" s="197"/>
      <c r="R124" s="198">
        <f>SUM(R125:R156)</f>
        <v>1.7577354799999998</v>
      </c>
      <c r="S124" s="197"/>
      <c r="T124" s="199">
        <f>SUM(T125:T156)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79</v>
      </c>
      <c r="AT124" s="201" t="s">
        <v>70</v>
      </c>
      <c r="AU124" s="201" t="s">
        <v>79</v>
      </c>
      <c r="AY124" s="200" t="s">
        <v>130</v>
      </c>
      <c r="BK124" s="202">
        <f>SUM(BK125:BK156)</f>
        <v>0</v>
      </c>
    </row>
    <row r="125" s="2" customFormat="1">
      <c r="A125" s="39"/>
      <c r="B125" s="40"/>
      <c r="C125" s="205" t="s">
        <v>211</v>
      </c>
      <c r="D125" s="205" t="s">
        <v>132</v>
      </c>
      <c r="E125" s="206" t="s">
        <v>225</v>
      </c>
      <c r="F125" s="207" t="s">
        <v>226</v>
      </c>
      <c r="G125" s="208" t="s">
        <v>227</v>
      </c>
      <c r="H125" s="209">
        <v>2</v>
      </c>
      <c r="I125" s="210"/>
      <c r="J125" s="211">
        <f>ROUND(I125*H125,2)</f>
        <v>0</v>
      </c>
      <c r="K125" s="207" t="s">
        <v>136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137</v>
      </c>
      <c r="AT125" s="216" t="s">
        <v>132</v>
      </c>
      <c r="AU125" s="216" t="s">
        <v>81</v>
      </c>
      <c r="AY125" s="18" t="s">
        <v>130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137</v>
      </c>
      <c r="BM125" s="216" t="s">
        <v>899</v>
      </c>
    </row>
    <row r="126" s="2" customFormat="1">
      <c r="A126" s="39"/>
      <c r="B126" s="40"/>
      <c r="C126" s="251" t="s">
        <v>215</v>
      </c>
      <c r="D126" s="251" t="s">
        <v>188</v>
      </c>
      <c r="E126" s="252" t="s">
        <v>455</v>
      </c>
      <c r="F126" s="253" t="s">
        <v>456</v>
      </c>
      <c r="G126" s="254" t="s">
        <v>227</v>
      </c>
      <c r="H126" s="255">
        <v>2</v>
      </c>
      <c r="I126" s="256"/>
      <c r="J126" s="257">
        <f>ROUND(I126*H126,2)</f>
        <v>0</v>
      </c>
      <c r="K126" s="253" t="s">
        <v>136</v>
      </c>
      <c r="L126" s="258"/>
      <c r="M126" s="259" t="s">
        <v>19</v>
      </c>
      <c r="N126" s="260" t="s">
        <v>42</v>
      </c>
      <c r="O126" s="85"/>
      <c r="P126" s="214">
        <f>O126*H126</f>
        <v>0</v>
      </c>
      <c r="Q126" s="214">
        <v>0.0060000000000000001</v>
      </c>
      <c r="R126" s="214">
        <f>Q126*H126</f>
        <v>0.012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188</v>
      </c>
      <c r="AU126" s="216" t="s">
        <v>81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137</v>
      </c>
      <c r="BM126" s="216" t="s">
        <v>900</v>
      </c>
    </row>
    <row r="127" s="2" customFormat="1">
      <c r="A127" s="39"/>
      <c r="B127" s="40"/>
      <c r="C127" s="205" t="s">
        <v>219</v>
      </c>
      <c r="D127" s="205" t="s">
        <v>132</v>
      </c>
      <c r="E127" s="206" t="s">
        <v>249</v>
      </c>
      <c r="F127" s="207" t="s">
        <v>250</v>
      </c>
      <c r="G127" s="208" t="s">
        <v>251</v>
      </c>
      <c r="H127" s="209">
        <v>8.6999999999999993</v>
      </c>
      <c r="I127" s="210"/>
      <c r="J127" s="211">
        <f>ROUND(I127*H127,2)</f>
        <v>0</v>
      </c>
      <c r="K127" s="207" t="s">
        <v>136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137</v>
      </c>
      <c r="AT127" s="216" t="s">
        <v>132</v>
      </c>
      <c r="AU127" s="216" t="s">
        <v>81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137</v>
      </c>
      <c r="BM127" s="216" t="s">
        <v>901</v>
      </c>
    </row>
    <row r="128" s="2" customFormat="1">
      <c r="A128" s="39"/>
      <c r="B128" s="40"/>
      <c r="C128" s="251" t="s">
        <v>224</v>
      </c>
      <c r="D128" s="251" t="s">
        <v>188</v>
      </c>
      <c r="E128" s="252" t="s">
        <v>254</v>
      </c>
      <c r="F128" s="253" t="s">
        <v>255</v>
      </c>
      <c r="G128" s="254" t="s">
        <v>251</v>
      </c>
      <c r="H128" s="255">
        <v>8.8309999999999995</v>
      </c>
      <c r="I128" s="256"/>
      <c r="J128" s="257">
        <f>ROUND(I128*H128,2)</f>
        <v>0</v>
      </c>
      <c r="K128" s="253" t="s">
        <v>136</v>
      </c>
      <c r="L128" s="258"/>
      <c r="M128" s="259" t="s">
        <v>19</v>
      </c>
      <c r="N128" s="260" t="s">
        <v>42</v>
      </c>
      <c r="O128" s="85"/>
      <c r="P128" s="214">
        <f>O128*H128</f>
        <v>0</v>
      </c>
      <c r="Q128" s="214">
        <v>0.00027999999999999998</v>
      </c>
      <c r="R128" s="214">
        <f>Q128*H128</f>
        <v>0.0024726799999999997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188</v>
      </c>
      <c r="AU128" s="216" t="s">
        <v>81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137</v>
      </c>
      <c r="BM128" s="216" t="s">
        <v>902</v>
      </c>
    </row>
    <row r="129" s="13" customFormat="1">
      <c r="A129" s="13"/>
      <c r="B129" s="218"/>
      <c r="C129" s="219"/>
      <c r="D129" s="220" t="s">
        <v>139</v>
      </c>
      <c r="E129" s="219"/>
      <c r="F129" s="222" t="s">
        <v>903</v>
      </c>
      <c r="G129" s="219"/>
      <c r="H129" s="223">
        <v>8.8309999999999995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139</v>
      </c>
      <c r="AU129" s="229" t="s">
        <v>81</v>
      </c>
      <c r="AV129" s="13" t="s">
        <v>81</v>
      </c>
      <c r="AW129" s="13" t="s">
        <v>4</v>
      </c>
      <c r="AX129" s="13" t="s">
        <v>79</v>
      </c>
      <c r="AY129" s="229" t="s">
        <v>130</v>
      </c>
    </row>
    <row r="130" s="2" customFormat="1">
      <c r="A130" s="39"/>
      <c r="B130" s="40"/>
      <c r="C130" s="205" t="s">
        <v>229</v>
      </c>
      <c r="D130" s="205" t="s">
        <v>132</v>
      </c>
      <c r="E130" s="206" t="s">
        <v>480</v>
      </c>
      <c r="F130" s="207" t="s">
        <v>481</v>
      </c>
      <c r="G130" s="208" t="s">
        <v>251</v>
      </c>
      <c r="H130" s="209">
        <v>58.649999999999999</v>
      </c>
      <c r="I130" s="210"/>
      <c r="J130" s="211">
        <f>ROUND(I130*H130,2)</f>
        <v>0</v>
      </c>
      <c r="K130" s="207" t="s">
        <v>136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137</v>
      </c>
      <c r="AT130" s="216" t="s">
        <v>132</v>
      </c>
      <c r="AU130" s="216" t="s">
        <v>81</v>
      </c>
      <c r="AY130" s="18" t="s">
        <v>130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137</v>
      </c>
      <c r="BM130" s="216" t="s">
        <v>904</v>
      </c>
    </row>
    <row r="131" s="2" customFormat="1">
      <c r="A131" s="39"/>
      <c r="B131" s="40"/>
      <c r="C131" s="251" t="s">
        <v>7</v>
      </c>
      <c r="D131" s="251" t="s">
        <v>188</v>
      </c>
      <c r="E131" s="252" t="s">
        <v>483</v>
      </c>
      <c r="F131" s="253" t="s">
        <v>484</v>
      </c>
      <c r="G131" s="254" t="s">
        <v>251</v>
      </c>
      <c r="H131" s="255">
        <v>59.530000000000001</v>
      </c>
      <c r="I131" s="256"/>
      <c r="J131" s="257">
        <f>ROUND(I131*H131,2)</f>
        <v>0</v>
      </c>
      <c r="K131" s="253" t="s">
        <v>136</v>
      </c>
      <c r="L131" s="258"/>
      <c r="M131" s="259" t="s">
        <v>19</v>
      </c>
      <c r="N131" s="260" t="s">
        <v>42</v>
      </c>
      <c r="O131" s="85"/>
      <c r="P131" s="214">
        <f>O131*H131</f>
        <v>0</v>
      </c>
      <c r="Q131" s="214">
        <v>0.00106</v>
      </c>
      <c r="R131" s="214">
        <f>Q131*H131</f>
        <v>0.0631018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188</v>
      </c>
      <c r="AU131" s="216" t="s">
        <v>81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137</v>
      </c>
      <c r="BM131" s="216" t="s">
        <v>905</v>
      </c>
    </row>
    <row r="132" s="13" customFormat="1">
      <c r="A132" s="13"/>
      <c r="B132" s="218"/>
      <c r="C132" s="219"/>
      <c r="D132" s="220" t="s">
        <v>139</v>
      </c>
      <c r="E132" s="219"/>
      <c r="F132" s="222" t="s">
        <v>906</v>
      </c>
      <c r="G132" s="219"/>
      <c r="H132" s="223">
        <v>59.530000000000001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139</v>
      </c>
      <c r="AU132" s="229" t="s">
        <v>81</v>
      </c>
      <c r="AV132" s="13" t="s">
        <v>81</v>
      </c>
      <c r="AW132" s="13" t="s">
        <v>4</v>
      </c>
      <c r="AX132" s="13" t="s">
        <v>79</v>
      </c>
      <c r="AY132" s="229" t="s">
        <v>130</v>
      </c>
    </row>
    <row r="133" s="2" customFormat="1">
      <c r="A133" s="39"/>
      <c r="B133" s="40"/>
      <c r="C133" s="205" t="s">
        <v>236</v>
      </c>
      <c r="D133" s="205" t="s">
        <v>132</v>
      </c>
      <c r="E133" s="206" t="s">
        <v>277</v>
      </c>
      <c r="F133" s="207" t="s">
        <v>278</v>
      </c>
      <c r="G133" s="208" t="s">
        <v>227</v>
      </c>
      <c r="H133" s="209">
        <v>4</v>
      </c>
      <c r="I133" s="210"/>
      <c r="J133" s="211">
        <f>ROUND(I133*H133,2)</f>
        <v>0</v>
      </c>
      <c r="K133" s="207" t="s">
        <v>136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137</v>
      </c>
      <c r="AT133" s="216" t="s">
        <v>132</v>
      </c>
      <c r="AU133" s="216" t="s">
        <v>81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137</v>
      </c>
      <c r="BM133" s="216" t="s">
        <v>907</v>
      </c>
    </row>
    <row r="134" s="2" customFormat="1" ht="16.5" customHeight="1">
      <c r="A134" s="39"/>
      <c r="B134" s="40"/>
      <c r="C134" s="251" t="s">
        <v>240</v>
      </c>
      <c r="D134" s="251" t="s">
        <v>188</v>
      </c>
      <c r="E134" s="252" t="s">
        <v>281</v>
      </c>
      <c r="F134" s="253" t="s">
        <v>282</v>
      </c>
      <c r="G134" s="254" t="s">
        <v>227</v>
      </c>
      <c r="H134" s="255">
        <v>4</v>
      </c>
      <c r="I134" s="256"/>
      <c r="J134" s="257">
        <f>ROUND(I134*H134,2)</f>
        <v>0</v>
      </c>
      <c r="K134" s="253" t="s">
        <v>19</v>
      </c>
      <c r="L134" s="258"/>
      <c r="M134" s="259" t="s">
        <v>19</v>
      </c>
      <c r="N134" s="260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188</v>
      </c>
      <c r="AU134" s="216" t="s">
        <v>81</v>
      </c>
      <c r="AY134" s="18" t="s">
        <v>130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137</v>
      </c>
      <c r="BM134" s="216" t="s">
        <v>908</v>
      </c>
    </row>
    <row r="135" s="2" customFormat="1" ht="44.25" customHeight="1">
      <c r="A135" s="39"/>
      <c r="B135" s="40"/>
      <c r="C135" s="205" t="s">
        <v>244</v>
      </c>
      <c r="D135" s="205" t="s">
        <v>132</v>
      </c>
      <c r="E135" s="206" t="s">
        <v>497</v>
      </c>
      <c r="F135" s="207" t="s">
        <v>498</v>
      </c>
      <c r="G135" s="208" t="s">
        <v>227</v>
      </c>
      <c r="H135" s="209">
        <v>3</v>
      </c>
      <c r="I135" s="210"/>
      <c r="J135" s="211">
        <f>ROUND(I135*H135,2)</f>
        <v>0</v>
      </c>
      <c r="K135" s="207" t="s">
        <v>136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137</v>
      </c>
      <c r="AT135" s="216" t="s">
        <v>132</v>
      </c>
      <c r="AU135" s="216" t="s">
        <v>81</v>
      </c>
      <c r="AY135" s="18" t="s">
        <v>130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137</v>
      </c>
      <c r="BM135" s="216" t="s">
        <v>909</v>
      </c>
    </row>
    <row r="136" s="2" customFormat="1" ht="16.5" customHeight="1">
      <c r="A136" s="39"/>
      <c r="B136" s="40"/>
      <c r="C136" s="251" t="s">
        <v>248</v>
      </c>
      <c r="D136" s="251" t="s">
        <v>188</v>
      </c>
      <c r="E136" s="252" t="s">
        <v>500</v>
      </c>
      <c r="F136" s="253" t="s">
        <v>501</v>
      </c>
      <c r="G136" s="254" t="s">
        <v>227</v>
      </c>
      <c r="H136" s="255">
        <v>3</v>
      </c>
      <c r="I136" s="256"/>
      <c r="J136" s="257">
        <f>ROUND(I136*H136,2)</f>
        <v>0</v>
      </c>
      <c r="K136" s="253" t="s">
        <v>136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0.00022000000000000001</v>
      </c>
      <c r="R136" s="214">
        <f>Q136*H136</f>
        <v>0.00066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173</v>
      </c>
      <c r="AT136" s="216" t="s">
        <v>188</v>
      </c>
      <c r="AU136" s="216" t="s">
        <v>81</v>
      </c>
      <c r="AY136" s="18" t="s">
        <v>130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137</v>
      </c>
      <c r="BM136" s="216" t="s">
        <v>910</v>
      </c>
    </row>
    <row r="137" s="2" customFormat="1">
      <c r="A137" s="39"/>
      <c r="B137" s="40"/>
      <c r="C137" s="205" t="s">
        <v>253</v>
      </c>
      <c r="D137" s="205" t="s">
        <v>132</v>
      </c>
      <c r="E137" s="206" t="s">
        <v>293</v>
      </c>
      <c r="F137" s="207" t="s">
        <v>294</v>
      </c>
      <c r="G137" s="208" t="s">
        <v>227</v>
      </c>
      <c r="H137" s="209">
        <v>4</v>
      </c>
      <c r="I137" s="210"/>
      <c r="J137" s="211">
        <f>ROUND(I137*H137,2)</f>
        <v>0</v>
      </c>
      <c r="K137" s="207" t="s">
        <v>136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0.00072000000000000005</v>
      </c>
      <c r="R137" s="214">
        <f>Q137*H137</f>
        <v>0.0028800000000000002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137</v>
      </c>
      <c r="AT137" s="216" t="s">
        <v>132</v>
      </c>
      <c r="AU137" s="216" t="s">
        <v>81</v>
      </c>
      <c r="AY137" s="18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137</v>
      </c>
      <c r="BM137" s="216" t="s">
        <v>911</v>
      </c>
    </row>
    <row r="138" s="2" customFormat="1">
      <c r="A138" s="39"/>
      <c r="B138" s="40"/>
      <c r="C138" s="251" t="s">
        <v>258</v>
      </c>
      <c r="D138" s="251" t="s">
        <v>188</v>
      </c>
      <c r="E138" s="252" t="s">
        <v>297</v>
      </c>
      <c r="F138" s="253" t="s">
        <v>298</v>
      </c>
      <c r="G138" s="254" t="s">
        <v>227</v>
      </c>
      <c r="H138" s="255">
        <v>4</v>
      </c>
      <c r="I138" s="256"/>
      <c r="J138" s="257">
        <f>ROUND(I138*H138,2)</f>
        <v>0</v>
      </c>
      <c r="K138" s="253" t="s">
        <v>136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0.0038</v>
      </c>
      <c r="R138" s="214">
        <f>Q138*H138</f>
        <v>0.0152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188</v>
      </c>
      <c r="AU138" s="216" t="s">
        <v>81</v>
      </c>
      <c r="AY138" s="18" t="s">
        <v>130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137</v>
      </c>
      <c r="BM138" s="216" t="s">
        <v>912</v>
      </c>
    </row>
    <row r="139" s="2" customFormat="1">
      <c r="A139" s="39"/>
      <c r="B139" s="40"/>
      <c r="C139" s="251" t="s">
        <v>262</v>
      </c>
      <c r="D139" s="251" t="s">
        <v>188</v>
      </c>
      <c r="E139" s="252" t="s">
        <v>301</v>
      </c>
      <c r="F139" s="253" t="s">
        <v>302</v>
      </c>
      <c r="G139" s="254" t="s">
        <v>227</v>
      </c>
      <c r="H139" s="255">
        <v>4</v>
      </c>
      <c r="I139" s="256"/>
      <c r="J139" s="257">
        <f>ROUND(I139*H139,2)</f>
        <v>0</v>
      </c>
      <c r="K139" s="253" t="s">
        <v>136</v>
      </c>
      <c r="L139" s="258"/>
      <c r="M139" s="259" t="s">
        <v>19</v>
      </c>
      <c r="N139" s="260" t="s">
        <v>42</v>
      </c>
      <c r="O139" s="85"/>
      <c r="P139" s="214">
        <f>O139*H139</f>
        <v>0</v>
      </c>
      <c r="Q139" s="214">
        <v>0.0035000000000000001</v>
      </c>
      <c r="R139" s="214">
        <f>Q139*H139</f>
        <v>0.014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188</v>
      </c>
      <c r="AU139" s="216" t="s">
        <v>81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137</v>
      </c>
      <c r="BM139" s="216" t="s">
        <v>913</v>
      </c>
    </row>
    <row r="140" s="2" customFormat="1">
      <c r="A140" s="39"/>
      <c r="B140" s="40"/>
      <c r="C140" s="205" t="s">
        <v>267</v>
      </c>
      <c r="D140" s="205" t="s">
        <v>132</v>
      </c>
      <c r="E140" s="206" t="s">
        <v>517</v>
      </c>
      <c r="F140" s="207" t="s">
        <v>518</v>
      </c>
      <c r="G140" s="208" t="s">
        <v>227</v>
      </c>
      <c r="H140" s="209">
        <v>1</v>
      </c>
      <c r="I140" s="210"/>
      <c r="J140" s="211">
        <f>ROUND(I140*H140,2)</f>
        <v>0</v>
      </c>
      <c r="K140" s="207" t="s">
        <v>136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0.00072000000000000005</v>
      </c>
      <c r="R140" s="214">
        <f>Q140*H140</f>
        <v>0.00072000000000000005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137</v>
      </c>
      <c r="AT140" s="216" t="s">
        <v>132</v>
      </c>
      <c r="AU140" s="216" t="s">
        <v>81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137</v>
      </c>
      <c r="BM140" s="216" t="s">
        <v>914</v>
      </c>
    </row>
    <row r="141" s="2" customFormat="1">
      <c r="A141" s="39"/>
      <c r="B141" s="40"/>
      <c r="C141" s="251" t="s">
        <v>271</v>
      </c>
      <c r="D141" s="251" t="s">
        <v>188</v>
      </c>
      <c r="E141" s="252" t="s">
        <v>520</v>
      </c>
      <c r="F141" s="253" t="s">
        <v>521</v>
      </c>
      <c r="G141" s="254" t="s">
        <v>227</v>
      </c>
      <c r="H141" s="255">
        <v>1</v>
      </c>
      <c r="I141" s="256"/>
      <c r="J141" s="257">
        <f>ROUND(I141*H141,2)</f>
        <v>0</v>
      </c>
      <c r="K141" s="253" t="s">
        <v>136</v>
      </c>
      <c r="L141" s="258"/>
      <c r="M141" s="259" t="s">
        <v>19</v>
      </c>
      <c r="N141" s="260" t="s">
        <v>42</v>
      </c>
      <c r="O141" s="85"/>
      <c r="P141" s="214">
        <f>O141*H141</f>
        <v>0</v>
      </c>
      <c r="Q141" s="214">
        <v>0.012</v>
      </c>
      <c r="R141" s="214">
        <f>Q141*H141</f>
        <v>0.012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188</v>
      </c>
      <c r="AU141" s="216" t="s">
        <v>81</v>
      </c>
      <c r="AY141" s="18" t="s">
        <v>130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137</v>
      </c>
      <c r="BM141" s="216" t="s">
        <v>915</v>
      </c>
    </row>
    <row r="142" s="2" customFormat="1" ht="21.75" customHeight="1">
      <c r="A142" s="39"/>
      <c r="B142" s="40"/>
      <c r="C142" s="251" t="s">
        <v>276</v>
      </c>
      <c r="D142" s="251" t="s">
        <v>188</v>
      </c>
      <c r="E142" s="252" t="s">
        <v>523</v>
      </c>
      <c r="F142" s="253" t="s">
        <v>524</v>
      </c>
      <c r="G142" s="254" t="s">
        <v>227</v>
      </c>
      <c r="H142" s="255">
        <v>1</v>
      </c>
      <c r="I142" s="256"/>
      <c r="J142" s="257">
        <f>ROUND(I142*H142,2)</f>
        <v>0</v>
      </c>
      <c r="K142" s="253" t="s">
        <v>136</v>
      </c>
      <c r="L142" s="258"/>
      <c r="M142" s="259" t="s">
        <v>19</v>
      </c>
      <c r="N142" s="260" t="s">
        <v>42</v>
      </c>
      <c r="O142" s="85"/>
      <c r="P142" s="214">
        <f>O142*H142</f>
        <v>0</v>
      </c>
      <c r="Q142" s="214">
        <v>0.0035000000000000001</v>
      </c>
      <c r="R142" s="214">
        <f>Q142*H142</f>
        <v>0.0035000000000000001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188</v>
      </c>
      <c r="AU142" s="216" t="s">
        <v>81</v>
      </c>
      <c r="AY142" s="18" t="s">
        <v>130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137</v>
      </c>
      <c r="BM142" s="216" t="s">
        <v>916</v>
      </c>
    </row>
    <row r="143" s="2" customFormat="1" ht="44.25" customHeight="1">
      <c r="A143" s="39"/>
      <c r="B143" s="40"/>
      <c r="C143" s="205" t="s">
        <v>280</v>
      </c>
      <c r="D143" s="205" t="s">
        <v>132</v>
      </c>
      <c r="E143" s="206" t="s">
        <v>305</v>
      </c>
      <c r="F143" s="207" t="s">
        <v>306</v>
      </c>
      <c r="G143" s="208" t="s">
        <v>227</v>
      </c>
      <c r="H143" s="209">
        <v>4</v>
      </c>
      <c r="I143" s="210"/>
      <c r="J143" s="211">
        <f>ROUND(I143*H143,2)</f>
        <v>0</v>
      </c>
      <c r="K143" s="207" t="s">
        <v>136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137</v>
      </c>
      <c r="AT143" s="216" t="s">
        <v>132</v>
      </c>
      <c r="AU143" s="216" t="s">
        <v>81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137</v>
      </c>
      <c r="BM143" s="216" t="s">
        <v>917</v>
      </c>
    </row>
    <row r="144" s="2" customFormat="1">
      <c r="A144" s="39"/>
      <c r="B144" s="40"/>
      <c r="C144" s="251" t="s">
        <v>284</v>
      </c>
      <c r="D144" s="251" t="s">
        <v>188</v>
      </c>
      <c r="E144" s="252" t="s">
        <v>507</v>
      </c>
      <c r="F144" s="253" t="s">
        <v>508</v>
      </c>
      <c r="G144" s="254" t="s">
        <v>227</v>
      </c>
      <c r="H144" s="255">
        <v>4</v>
      </c>
      <c r="I144" s="256"/>
      <c r="J144" s="257">
        <f>ROUND(I144*H144,2)</f>
        <v>0</v>
      </c>
      <c r="K144" s="253" t="s">
        <v>136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0.002</v>
      </c>
      <c r="R144" s="214">
        <f>Q144*H144</f>
        <v>0.0080000000000000002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188</v>
      </c>
      <c r="AU144" s="216" t="s">
        <v>81</v>
      </c>
      <c r="AY144" s="18" t="s">
        <v>130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137</v>
      </c>
      <c r="BM144" s="216" t="s">
        <v>918</v>
      </c>
    </row>
    <row r="145" s="2" customFormat="1">
      <c r="A145" s="39"/>
      <c r="B145" s="40"/>
      <c r="C145" s="205" t="s">
        <v>288</v>
      </c>
      <c r="D145" s="205" t="s">
        <v>132</v>
      </c>
      <c r="E145" s="206" t="s">
        <v>333</v>
      </c>
      <c r="F145" s="207" t="s">
        <v>334</v>
      </c>
      <c r="G145" s="208" t="s">
        <v>251</v>
      </c>
      <c r="H145" s="209">
        <v>67.349999999999994</v>
      </c>
      <c r="I145" s="210"/>
      <c r="J145" s="211">
        <f>ROUND(I145*H145,2)</f>
        <v>0</v>
      </c>
      <c r="K145" s="207" t="s">
        <v>136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137</v>
      </c>
      <c r="AT145" s="216" t="s">
        <v>132</v>
      </c>
      <c r="AU145" s="216" t="s">
        <v>81</v>
      </c>
      <c r="AY145" s="18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137</v>
      </c>
      <c r="BM145" s="216" t="s">
        <v>919</v>
      </c>
    </row>
    <row r="146" s="13" customFormat="1">
      <c r="A146" s="13"/>
      <c r="B146" s="218"/>
      <c r="C146" s="219"/>
      <c r="D146" s="220" t="s">
        <v>139</v>
      </c>
      <c r="E146" s="221" t="s">
        <v>19</v>
      </c>
      <c r="F146" s="222" t="s">
        <v>920</v>
      </c>
      <c r="G146" s="219"/>
      <c r="H146" s="223">
        <v>67.349999999999994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139</v>
      </c>
      <c r="AU146" s="229" t="s">
        <v>81</v>
      </c>
      <c r="AV146" s="13" t="s">
        <v>81</v>
      </c>
      <c r="AW146" s="13" t="s">
        <v>33</v>
      </c>
      <c r="AX146" s="13" t="s">
        <v>79</v>
      </c>
      <c r="AY146" s="229" t="s">
        <v>130</v>
      </c>
    </row>
    <row r="147" s="2" customFormat="1" ht="16.5" customHeight="1">
      <c r="A147" s="39"/>
      <c r="B147" s="40"/>
      <c r="C147" s="205" t="s">
        <v>292</v>
      </c>
      <c r="D147" s="205" t="s">
        <v>132</v>
      </c>
      <c r="E147" s="206" t="s">
        <v>337</v>
      </c>
      <c r="F147" s="207" t="s">
        <v>338</v>
      </c>
      <c r="G147" s="208" t="s">
        <v>251</v>
      </c>
      <c r="H147" s="209">
        <v>67.349999999999994</v>
      </c>
      <c r="I147" s="210"/>
      <c r="J147" s="211">
        <f>ROUND(I147*H147,2)</f>
        <v>0</v>
      </c>
      <c r="K147" s="207" t="s">
        <v>136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137</v>
      </c>
      <c r="AT147" s="216" t="s">
        <v>132</v>
      </c>
      <c r="AU147" s="216" t="s">
        <v>81</v>
      </c>
      <c r="AY147" s="18" t="s">
        <v>130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137</v>
      </c>
      <c r="BM147" s="216" t="s">
        <v>921</v>
      </c>
    </row>
    <row r="148" s="2" customFormat="1">
      <c r="A148" s="39"/>
      <c r="B148" s="40"/>
      <c r="C148" s="205" t="s">
        <v>296</v>
      </c>
      <c r="D148" s="205" t="s">
        <v>132</v>
      </c>
      <c r="E148" s="206" t="s">
        <v>346</v>
      </c>
      <c r="F148" s="207" t="s">
        <v>347</v>
      </c>
      <c r="G148" s="208" t="s">
        <v>227</v>
      </c>
      <c r="H148" s="209">
        <v>2</v>
      </c>
      <c r="I148" s="210"/>
      <c r="J148" s="211">
        <f>ROUND(I148*H148,2)</f>
        <v>0</v>
      </c>
      <c r="K148" s="207" t="s">
        <v>136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0.45937</v>
      </c>
      <c r="R148" s="214">
        <f>Q148*H148</f>
        <v>0.91874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137</v>
      </c>
      <c r="AT148" s="216" t="s">
        <v>132</v>
      </c>
      <c r="AU148" s="216" t="s">
        <v>81</v>
      </c>
      <c r="AY148" s="18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137</v>
      </c>
      <c r="BM148" s="216" t="s">
        <v>922</v>
      </c>
    </row>
    <row r="149" s="2" customFormat="1" ht="16.5" customHeight="1">
      <c r="A149" s="39"/>
      <c r="B149" s="40"/>
      <c r="C149" s="205" t="s">
        <v>300</v>
      </c>
      <c r="D149" s="205" t="s">
        <v>132</v>
      </c>
      <c r="E149" s="206" t="s">
        <v>362</v>
      </c>
      <c r="F149" s="207" t="s">
        <v>363</v>
      </c>
      <c r="G149" s="208" t="s">
        <v>227</v>
      </c>
      <c r="H149" s="209">
        <v>5</v>
      </c>
      <c r="I149" s="210"/>
      <c r="J149" s="211">
        <f>ROUND(I149*H149,2)</f>
        <v>0</v>
      </c>
      <c r="K149" s="207" t="s">
        <v>136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0.12303</v>
      </c>
      <c r="R149" s="214">
        <f>Q149*H149</f>
        <v>0.61514999999999997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137</v>
      </c>
      <c r="AT149" s="216" t="s">
        <v>132</v>
      </c>
      <c r="AU149" s="216" t="s">
        <v>81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137</v>
      </c>
      <c r="BM149" s="216" t="s">
        <v>923</v>
      </c>
    </row>
    <row r="150" s="2" customFormat="1">
      <c r="A150" s="39"/>
      <c r="B150" s="40"/>
      <c r="C150" s="251" t="s">
        <v>304</v>
      </c>
      <c r="D150" s="251" t="s">
        <v>188</v>
      </c>
      <c r="E150" s="252" t="s">
        <v>366</v>
      </c>
      <c r="F150" s="253" t="s">
        <v>367</v>
      </c>
      <c r="G150" s="254" t="s">
        <v>227</v>
      </c>
      <c r="H150" s="255">
        <v>5</v>
      </c>
      <c r="I150" s="256"/>
      <c r="J150" s="257">
        <f>ROUND(I150*H150,2)</f>
        <v>0</v>
      </c>
      <c r="K150" s="253" t="s">
        <v>136</v>
      </c>
      <c r="L150" s="258"/>
      <c r="M150" s="259" t="s">
        <v>19</v>
      </c>
      <c r="N150" s="260" t="s">
        <v>42</v>
      </c>
      <c r="O150" s="85"/>
      <c r="P150" s="214">
        <f>O150*H150</f>
        <v>0</v>
      </c>
      <c r="Q150" s="214">
        <v>0.013299999999999999</v>
      </c>
      <c r="R150" s="214">
        <f>Q150*H150</f>
        <v>0.066500000000000004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188</v>
      </c>
      <c r="AU150" s="216" t="s">
        <v>81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137</v>
      </c>
      <c r="BM150" s="216" t="s">
        <v>924</v>
      </c>
    </row>
    <row r="151" s="2" customFormat="1">
      <c r="A151" s="39"/>
      <c r="B151" s="40"/>
      <c r="C151" s="251" t="s">
        <v>308</v>
      </c>
      <c r="D151" s="251" t="s">
        <v>188</v>
      </c>
      <c r="E151" s="252" t="s">
        <v>370</v>
      </c>
      <c r="F151" s="253" t="s">
        <v>371</v>
      </c>
      <c r="G151" s="254" t="s">
        <v>227</v>
      </c>
      <c r="H151" s="255">
        <v>5</v>
      </c>
      <c r="I151" s="256"/>
      <c r="J151" s="257">
        <f>ROUND(I151*H151,2)</f>
        <v>0</v>
      </c>
      <c r="K151" s="253" t="s">
        <v>136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0.00089999999999999998</v>
      </c>
      <c r="R151" s="214">
        <f>Q151*H151</f>
        <v>0.0044999999999999997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188</v>
      </c>
      <c r="AU151" s="216" t="s">
        <v>81</v>
      </c>
      <c r="AY151" s="18" t="s">
        <v>130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137</v>
      </c>
      <c r="BM151" s="216" t="s">
        <v>925</v>
      </c>
    </row>
    <row r="152" s="2" customFormat="1" ht="33" customHeight="1">
      <c r="A152" s="39"/>
      <c r="B152" s="40"/>
      <c r="C152" s="205" t="s">
        <v>312</v>
      </c>
      <c r="D152" s="205" t="s">
        <v>132</v>
      </c>
      <c r="E152" s="206" t="s">
        <v>374</v>
      </c>
      <c r="F152" s="207" t="s">
        <v>375</v>
      </c>
      <c r="G152" s="208" t="s">
        <v>227</v>
      </c>
      <c r="H152" s="209">
        <v>5</v>
      </c>
      <c r="I152" s="210"/>
      <c r="J152" s="211">
        <f>ROUND(I152*H152,2)</f>
        <v>0</v>
      </c>
      <c r="K152" s="207" t="s">
        <v>136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0.00016000000000000001</v>
      </c>
      <c r="R152" s="214">
        <f>Q152*H152</f>
        <v>0.00080000000000000004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137</v>
      </c>
      <c r="AT152" s="216" t="s">
        <v>132</v>
      </c>
      <c r="AU152" s="216" t="s">
        <v>81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137</v>
      </c>
      <c r="BM152" s="216" t="s">
        <v>926</v>
      </c>
    </row>
    <row r="153" s="14" customFormat="1">
      <c r="A153" s="14"/>
      <c r="B153" s="230"/>
      <c r="C153" s="231"/>
      <c r="D153" s="220" t="s">
        <v>139</v>
      </c>
      <c r="E153" s="232" t="s">
        <v>19</v>
      </c>
      <c r="F153" s="233" t="s">
        <v>927</v>
      </c>
      <c r="G153" s="231"/>
      <c r="H153" s="232" t="s">
        <v>19</v>
      </c>
      <c r="I153" s="234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9" t="s">
        <v>139</v>
      </c>
      <c r="AU153" s="239" t="s">
        <v>81</v>
      </c>
      <c r="AV153" s="14" t="s">
        <v>79</v>
      </c>
      <c r="AW153" s="14" t="s">
        <v>33</v>
      </c>
      <c r="AX153" s="14" t="s">
        <v>71</v>
      </c>
      <c r="AY153" s="239" t="s">
        <v>130</v>
      </c>
    </row>
    <row r="154" s="13" customFormat="1">
      <c r="A154" s="13"/>
      <c r="B154" s="218"/>
      <c r="C154" s="219"/>
      <c r="D154" s="220" t="s">
        <v>139</v>
      </c>
      <c r="E154" s="221" t="s">
        <v>19</v>
      </c>
      <c r="F154" s="222" t="s">
        <v>928</v>
      </c>
      <c r="G154" s="219"/>
      <c r="H154" s="223">
        <v>5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139</v>
      </c>
      <c r="AU154" s="229" t="s">
        <v>81</v>
      </c>
      <c r="AV154" s="13" t="s">
        <v>81</v>
      </c>
      <c r="AW154" s="13" t="s">
        <v>33</v>
      </c>
      <c r="AX154" s="13" t="s">
        <v>79</v>
      </c>
      <c r="AY154" s="229" t="s">
        <v>130</v>
      </c>
    </row>
    <row r="155" s="2" customFormat="1" ht="16.5" customHeight="1">
      <c r="A155" s="39"/>
      <c r="B155" s="40"/>
      <c r="C155" s="205" t="s">
        <v>316</v>
      </c>
      <c r="D155" s="205" t="s">
        <v>132</v>
      </c>
      <c r="E155" s="206" t="s">
        <v>380</v>
      </c>
      <c r="F155" s="207" t="s">
        <v>381</v>
      </c>
      <c r="G155" s="208" t="s">
        <v>251</v>
      </c>
      <c r="H155" s="209">
        <v>67.349999999999994</v>
      </c>
      <c r="I155" s="210"/>
      <c r="J155" s="211">
        <f>ROUND(I155*H155,2)</f>
        <v>0</v>
      </c>
      <c r="K155" s="207" t="s">
        <v>136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0.00019000000000000001</v>
      </c>
      <c r="R155" s="214">
        <f>Q155*H155</f>
        <v>0.012796499999999999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137</v>
      </c>
      <c r="AT155" s="216" t="s">
        <v>132</v>
      </c>
      <c r="AU155" s="216" t="s">
        <v>81</v>
      </c>
      <c r="AY155" s="18" t="s">
        <v>130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137</v>
      </c>
      <c r="BM155" s="216" t="s">
        <v>929</v>
      </c>
    </row>
    <row r="156" s="2" customFormat="1" ht="21.75" customHeight="1">
      <c r="A156" s="39"/>
      <c r="B156" s="40"/>
      <c r="C156" s="205" t="s">
        <v>320</v>
      </c>
      <c r="D156" s="205" t="s">
        <v>132</v>
      </c>
      <c r="E156" s="206" t="s">
        <v>384</v>
      </c>
      <c r="F156" s="207" t="s">
        <v>385</v>
      </c>
      <c r="G156" s="208" t="s">
        <v>251</v>
      </c>
      <c r="H156" s="209">
        <v>67.349999999999994</v>
      </c>
      <c r="I156" s="210"/>
      <c r="J156" s="211">
        <f>ROUND(I156*H156,2)</f>
        <v>0</v>
      </c>
      <c r="K156" s="207" t="s">
        <v>136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6.9999999999999994E-05</v>
      </c>
      <c r="R156" s="214">
        <f>Q156*H156</f>
        <v>0.0047144999999999991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137</v>
      </c>
      <c r="AT156" s="216" t="s">
        <v>132</v>
      </c>
      <c r="AU156" s="216" t="s">
        <v>81</v>
      </c>
      <c r="AY156" s="18" t="s">
        <v>130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137</v>
      </c>
      <c r="BM156" s="216" t="s">
        <v>930</v>
      </c>
    </row>
    <row r="157" s="12" customFormat="1" ht="22.8" customHeight="1">
      <c r="A157" s="12"/>
      <c r="B157" s="189"/>
      <c r="C157" s="190"/>
      <c r="D157" s="191" t="s">
        <v>70</v>
      </c>
      <c r="E157" s="203" t="s">
        <v>393</v>
      </c>
      <c r="F157" s="203" t="s">
        <v>394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0</v>
      </c>
      <c r="S157" s="197"/>
      <c r="T157" s="199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79</v>
      </c>
      <c r="AT157" s="201" t="s">
        <v>70</v>
      </c>
      <c r="AU157" s="201" t="s">
        <v>79</v>
      </c>
      <c r="AY157" s="200" t="s">
        <v>130</v>
      </c>
      <c r="BK157" s="202">
        <f>SUM(BK158:BK161)</f>
        <v>0</v>
      </c>
    </row>
    <row r="158" s="2" customFormat="1">
      <c r="A158" s="39"/>
      <c r="B158" s="40"/>
      <c r="C158" s="205" t="s">
        <v>324</v>
      </c>
      <c r="D158" s="205" t="s">
        <v>132</v>
      </c>
      <c r="E158" s="206" t="s">
        <v>396</v>
      </c>
      <c r="F158" s="207" t="s">
        <v>397</v>
      </c>
      <c r="G158" s="208" t="s">
        <v>170</v>
      </c>
      <c r="H158" s="209">
        <v>4.5410000000000004</v>
      </c>
      <c r="I158" s="210"/>
      <c r="J158" s="211">
        <f>ROUND(I158*H158,2)</f>
        <v>0</v>
      </c>
      <c r="K158" s="207" t="s">
        <v>136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137</v>
      </c>
      <c r="AT158" s="216" t="s">
        <v>132</v>
      </c>
      <c r="AU158" s="216" t="s">
        <v>81</v>
      </c>
      <c r="AY158" s="18" t="s">
        <v>130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137</v>
      </c>
      <c r="BM158" s="216" t="s">
        <v>931</v>
      </c>
    </row>
    <row r="159" s="2" customFormat="1">
      <c r="A159" s="39"/>
      <c r="B159" s="40"/>
      <c r="C159" s="205" t="s">
        <v>328</v>
      </c>
      <c r="D159" s="205" t="s">
        <v>132</v>
      </c>
      <c r="E159" s="206" t="s">
        <v>400</v>
      </c>
      <c r="F159" s="207" t="s">
        <v>401</v>
      </c>
      <c r="G159" s="208" t="s">
        <v>170</v>
      </c>
      <c r="H159" s="209">
        <v>40.869</v>
      </c>
      <c r="I159" s="210"/>
      <c r="J159" s="211">
        <f>ROUND(I159*H159,2)</f>
        <v>0</v>
      </c>
      <c r="K159" s="207" t="s">
        <v>136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137</v>
      </c>
      <c r="AT159" s="216" t="s">
        <v>132</v>
      </c>
      <c r="AU159" s="216" t="s">
        <v>81</v>
      </c>
      <c r="AY159" s="18" t="s">
        <v>130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137</v>
      </c>
      <c r="BM159" s="216" t="s">
        <v>932</v>
      </c>
    </row>
    <row r="160" s="13" customFormat="1">
      <c r="A160" s="13"/>
      <c r="B160" s="218"/>
      <c r="C160" s="219"/>
      <c r="D160" s="220" t="s">
        <v>139</v>
      </c>
      <c r="E160" s="221" t="s">
        <v>19</v>
      </c>
      <c r="F160" s="222" t="s">
        <v>933</v>
      </c>
      <c r="G160" s="219"/>
      <c r="H160" s="223">
        <v>40.869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139</v>
      </c>
      <c r="AU160" s="229" t="s">
        <v>81</v>
      </c>
      <c r="AV160" s="13" t="s">
        <v>81</v>
      </c>
      <c r="AW160" s="13" t="s">
        <v>33</v>
      </c>
      <c r="AX160" s="13" t="s">
        <v>79</v>
      </c>
      <c r="AY160" s="229" t="s">
        <v>130</v>
      </c>
    </row>
    <row r="161" s="2" customFormat="1" ht="44.25" customHeight="1">
      <c r="A161" s="39"/>
      <c r="B161" s="40"/>
      <c r="C161" s="205" t="s">
        <v>332</v>
      </c>
      <c r="D161" s="205" t="s">
        <v>132</v>
      </c>
      <c r="E161" s="206" t="s">
        <v>405</v>
      </c>
      <c r="F161" s="207" t="s">
        <v>169</v>
      </c>
      <c r="G161" s="208" t="s">
        <v>170</v>
      </c>
      <c r="H161" s="209">
        <v>4.5410000000000004</v>
      </c>
      <c r="I161" s="210"/>
      <c r="J161" s="211">
        <f>ROUND(I161*H161,2)</f>
        <v>0</v>
      </c>
      <c r="K161" s="207" t="s">
        <v>136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137</v>
      </c>
      <c r="AT161" s="216" t="s">
        <v>132</v>
      </c>
      <c r="AU161" s="216" t="s">
        <v>81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137</v>
      </c>
      <c r="BM161" s="216" t="s">
        <v>934</v>
      </c>
    </row>
    <row r="162" s="12" customFormat="1" ht="22.8" customHeight="1">
      <c r="A162" s="12"/>
      <c r="B162" s="189"/>
      <c r="C162" s="190"/>
      <c r="D162" s="191" t="s">
        <v>70</v>
      </c>
      <c r="E162" s="203" t="s">
        <v>411</v>
      </c>
      <c r="F162" s="203" t="s">
        <v>412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SUM(P163:P164)</f>
        <v>0</v>
      </c>
      <c r="Q162" s="197"/>
      <c r="R162" s="198">
        <f>SUM(R163:R164)</f>
        <v>0</v>
      </c>
      <c r="S162" s="197"/>
      <c r="T162" s="199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79</v>
      </c>
      <c r="AT162" s="201" t="s">
        <v>70</v>
      </c>
      <c r="AU162" s="201" t="s">
        <v>79</v>
      </c>
      <c r="AY162" s="200" t="s">
        <v>130</v>
      </c>
      <c r="BK162" s="202">
        <f>SUM(BK163:BK164)</f>
        <v>0</v>
      </c>
    </row>
    <row r="163" s="2" customFormat="1" ht="44.25" customHeight="1">
      <c r="A163" s="39"/>
      <c r="B163" s="40"/>
      <c r="C163" s="205" t="s">
        <v>336</v>
      </c>
      <c r="D163" s="205" t="s">
        <v>132</v>
      </c>
      <c r="E163" s="206" t="s">
        <v>414</v>
      </c>
      <c r="F163" s="207" t="s">
        <v>415</v>
      </c>
      <c r="G163" s="208" t="s">
        <v>170</v>
      </c>
      <c r="H163" s="209">
        <v>6.5800000000000001</v>
      </c>
      <c r="I163" s="210"/>
      <c r="J163" s="211">
        <f>ROUND(I163*H163,2)</f>
        <v>0</v>
      </c>
      <c r="K163" s="207" t="s">
        <v>136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137</v>
      </c>
      <c r="AT163" s="216" t="s">
        <v>132</v>
      </c>
      <c r="AU163" s="216" t="s">
        <v>81</v>
      </c>
      <c r="AY163" s="18" t="s">
        <v>130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137</v>
      </c>
      <c r="BM163" s="216" t="s">
        <v>935</v>
      </c>
    </row>
    <row r="164" s="2" customFormat="1">
      <c r="A164" s="39"/>
      <c r="B164" s="40"/>
      <c r="C164" s="205" t="s">
        <v>341</v>
      </c>
      <c r="D164" s="205" t="s">
        <v>132</v>
      </c>
      <c r="E164" s="206" t="s">
        <v>567</v>
      </c>
      <c r="F164" s="207" t="s">
        <v>568</v>
      </c>
      <c r="G164" s="208" t="s">
        <v>170</v>
      </c>
      <c r="H164" s="209">
        <v>1.76</v>
      </c>
      <c r="I164" s="210"/>
      <c r="J164" s="211">
        <f>ROUND(I164*H164,2)</f>
        <v>0</v>
      </c>
      <c r="K164" s="207" t="s">
        <v>136</v>
      </c>
      <c r="L164" s="45"/>
      <c r="M164" s="261" t="s">
        <v>19</v>
      </c>
      <c r="N164" s="262" t="s">
        <v>42</v>
      </c>
      <c r="O164" s="263"/>
      <c r="P164" s="264">
        <f>O164*H164</f>
        <v>0</v>
      </c>
      <c r="Q164" s="264">
        <v>0</v>
      </c>
      <c r="R164" s="264">
        <f>Q164*H164</f>
        <v>0</v>
      </c>
      <c r="S164" s="264">
        <v>0</v>
      </c>
      <c r="T164" s="26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137</v>
      </c>
      <c r="AT164" s="216" t="s">
        <v>132</v>
      </c>
      <c r="AU164" s="216" t="s">
        <v>81</v>
      </c>
      <c r="AY164" s="18" t="s">
        <v>130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137</v>
      </c>
      <c r="BM164" s="216" t="s">
        <v>936</v>
      </c>
    </row>
    <row r="165" s="2" customFormat="1" ht="6.96" customHeight="1">
      <c r="A165" s="39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O3Sw4ih0Esd/8QUolwZB9J+4LPIQVBEOHWNVaWiFfzSLZNs58D0sXNK8qPG8KugmRgROVMaJvJ+w1ygBXYQPIg==" hashValue="HQ7fxsCnD63wergfiUzpLrVpXLuMGndqYs84wr/OolUClsgR2yyo+SxKby2JkQpz1CftpTLRxSmoJRFCLSF9kA==" algorithmName="SHA-512" password="CC35"/>
  <autoFilter ref="C85:K16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937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938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939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940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941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942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943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944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945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946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947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78</v>
      </c>
      <c r="F18" s="277" t="s">
        <v>948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949</v>
      </c>
      <c r="F19" s="277" t="s">
        <v>950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951</v>
      </c>
      <c r="F20" s="277" t="s">
        <v>952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953</v>
      </c>
      <c r="F21" s="277" t="s">
        <v>954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955</v>
      </c>
      <c r="F22" s="277" t="s">
        <v>956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957</v>
      </c>
      <c r="F23" s="277" t="s">
        <v>958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959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960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961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962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963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964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965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966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967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116</v>
      </c>
      <c r="F36" s="277"/>
      <c r="G36" s="277" t="s">
        <v>968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969</v>
      </c>
      <c r="F37" s="277"/>
      <c r="G37" s="277" t="s">
        <v>970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52</v>
      </c>
      <c r="F38" s="277"/>
      <c r="G38" s="277" t="s">
        <v>971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53</v>
      </c>
      <c r="F39" s="277"/>
      <c r="G39" s="277" t="s">
        <v>972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117</v>
      </c>
      <c r="F40" s="277"/>
      <c r="G40" s="277" t="s">
        <v>973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118</v>
      </c>
      <c r="F41" s="277"/>
      <c r="G41" s="277" t="s">
        <v>974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975</v>
      </c>
      <c r="F42" s="277"/>
      <c r="G42" s="277" t="s">
        <v>976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977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978</v>
      </c>
      <c r="F44" s="277"/>
      <c r="G44" s="277" t="s">
        <v>979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120</v>
      </c>
      <c r="F45" s="277"/>
      <c r="G45" s="277" t="s">
        <v>980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981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982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983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984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985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986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987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988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989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990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991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992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993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994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995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996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997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998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999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1000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1001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1002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1003</v>
      </c>
      <c r="D76" s="295"/>
      <c r="E76" s="295"/>
      <c r="F76" s="295" t="s">
        <v>1004</v>
      </c>
      <c r="G76" s="296"/>
      <c r="H76" s="295" t="s">
        <v>53</v>
      </c>
      <c r="I76" s="295" t="s">
        <v>56</v>
      </c>
      <c r="J76" s="295" t="s">
        <v>1005</v>
      </c>
      <c r="K76" s="294"/>
    </row>
    <row r="77" s="1" customFormat="1" ht="17.25" customHeight="1">
      <c r="B77" s="292"/>
      <c r="C77" s="297" t="s">
        <v>1006</v>
      </c>
      <c r="D77" s="297"/>
      <c r="E77" s="297"/>
      <c r="F77" s="298" t="s">
        <v>1007</v>
      </c>
      <c r="G77" s="299"/>
      <c r="H77" s="297"/>
      <c r="I77" s="297"/>
      <c r="J77" s="297" t="s">
        <v>1008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52</v>
      </c>
      <c r="D79" s="302"/>
      <c r="E79" s="302"/>
      <c r="F79" s="303" t="s">
        <v>1009</v>
      </c>
      <c r="G79" s="304"/>
      <c r="H79" s="280" t="s">
        <v>1010</v>
      </c>
      <c r="I79" s="280" t="s">
        <v>1011</v>
      </c>
      <c r="J79" s="280">
        <v>20</v>
      </c>
      <c r="K79" s="294"/>
    </row>
    <row r="80" s="1" customFormat="1" ht="15" customHeight="1">
      <c r="B80" s="292"/>
      <c r="C80" s="280" t="s">
        <v>1012</v>
      </c>
      <c r="D80" s="280"/>
      <c r="E80" s="280"/>
      <c r="F80" s="303" t="s">
        <v>1009</v>
      </c>
      <c r="G80" s="304"/>
      <c r="H80" s="280" t="s">
        <v>1013</v>
      </c>
      <c r="I80" s="280" t="s">
        <v>1011</v>
      </c>
      <c r="J80" s="280">
        <v>120</v>
      </c>
      <c r="K80" s="294"/>
    </row>
    <row r="81" s="1" customFormat="1" ht="15" customHeight="1">
      <c r="B81" s="305"/>
      <c r="C81" s="280" t="s">
        <v>1014</v>
      </c>
      <c r="D81" s="280"/>
      <c r="E81" s="280"/>
      <c r="F81" s="303" t="s">
        <v>1015</v>
      </c>
      <c r="G81" s="304"/>
      <c r="H81" s="280" t="s">
        <v>1016</v>
      </c>
      <c r="I81" s="280" t="s">
        <v>1011</v>
      </c>
      <c r="J81" s="280">
        <v>50</v>
      </c>
      <c r="K81" s="294"/>
    </row>
    <row r="82" s="1" customFormat="1" ht="15" customHeight="1">
      <c r="B82" s="305"/>
      <c r="C82" s="280" t="s">
        <v>1017</v>
      </c>
      <c r="D82" s="280"/>
      <c r="E82" s="280"/>
      <c r="F82" s="303" t="s">
        <v>1009</v>
      </c>
      <c r="G82" s="304"/>
      <c r="H82" s="280" t="s">
        <v>1018</v>
      </c>
      <c r="I82" s="280" t="s">
        <v>1019</v>
      </c>
      <c r="J82" s="280"/>
      <c r="K82" s="294"/>
    </row>
    <row r="83" s="1" customFormat="1" ht="15" customHeight="1">
      <c r="B83" s="305"/>
      <c r="C83" s="306" t="s">
        <v>1020</v>
      </c>
      <c r="D83" s="306"/>
      <c r="E83" s="306"/>
      <c r="F83" s="307" t="s">
        <v>1015</v>
      </c>
      <c r="G83" s="306"/>
      <c r="H83" s="306" t="s">
        <v>1021</v>
      </c>
      <c r="I83" s="306" t="s">
        <v>1011</v>
      </c>
      <c r="J83" s="306">
        <v>15</v>
      </c>
      <c r="K83" s="294"/>
    </row>
    <row r="84" s="1" customFormat="1" ht="15" customHeight="1">
      <c r="B84" s="305"/>
      <c r="C84" s="306" t="s">
        <v>1022</v>
      </c>
      <c r="D84" s="306"/>
      <c r="E84" s="306"/>
      <c r="F84" s="307" t="s">
        <v>1015</v>
      </c>
      <c r="G84" s="306"/>
      <c r="H84" s="306" t="s">
        <v>1023</v>
      </c>
      <c r="I84" s="306" t="s">
        <v>1011</v>
      </c>
      <c r="J84" s="306">
        <v>15</v>
      </c>
      <c r="K84" s="294"/>
    </row>
    <row r="85" s="1" customFormat="1" ht="15" customHeight="1">
      <c r="B85" s="305"/>
      <c r="C85" s="306" t="s">
        <v>1024</v>
      </c>
      <c r="D85" s="306"/>
      <c r="E85" s="306"/>
      <c r="F85" s="307" t="s">
        <v>1015</v>
      </c>
      <c r="G85" s="306"/>
      <c r="H85" s="306" t="s">
        <v>1025</v>
      </c>
      <c r="I85" s="306" t="s">
        <v>1011</v>
      </c>
      <c r="J85" s="306">
        <v>20</v>
      </c>
      <c r="K85" s="294"/>
    </row>
    <row r="86" s="1" customFormat="1" ht="15" customHeight="1">
      <c r="B86" s="305"/>
      <c r="C86" s="306" t="s">
        <v>1026</v>
      </c>
      <c r="D86" s="306"/>
      <c r="E86" s="306"/>
      <c r="F86" s="307" t="s">
        <v>1015</v>
      </c>
      <c r="G86" s="306"/>
      <c r="H86" s="306" t="s">
        <v>1027</v>
      </c>
      <c r="I86" s="306" t="s">
        <v>1011</v>
      </c>
      <c r="J86" s="306">
        <v>20</v>
      </c>
      <c r="K86" s="294"/>
    </row>
    <row r="87" s="1" customFormat="1" ht="15" customHeight="1">
      <c r="B87" s="305"/>
      <c r="C87" s="280" t="s">
        <v>1028</v>
      </c>
      <c r="D87" s="280"/>
      <c r="E87" s="280"/>
      <c r="F87" s="303" t="s">
        <v>1015</v>
      </c>
      <c r="G87" s="304"/>
      <c r="H87" s="280" t="s">
        <v>1029</v>
      </c>
      <c r="I87" s="280" t="s">
        <v>1011</v>
      </c>
      <c r="J87" s="280">
        <v>50</v>
      </c>
      <c r="K87" s="294"/>
    </row>
    <row r="88" s="1" customFormat="1" ht="15" customHeight="1">
      <c r="B88" s="305"/>
      <c r="C88" s="280" t="s">
        <v>1030</v>
      </c>
      <c r="D88" s="280"/>
      <c r="E88" s="280"/>
      <c r="F88" s="303" t="s">
        <v>1015</v>
      </c>
      <c r="G88" s="304"/>
      <c r="H88" s="280" t="s">
        <v>1031</v>
      </c>
      <c r="I88" s="280" t="s">
        <v>1011</v>
      </c>
      <c r="J88" s="280">
        <v>20</v>
      </c>
      <c r="K88" s="294"/>
    </row>
    <row r="89" s="1" customFormat="1" ht="15" customHeight="1">
      <c r="B89" s="305"/>
      <c r="C89" s="280" t="s">
        <v>1032</v>
      </c>
      <c r="D89" s="280"/>
      <c r="E89" s="280"/>
      <c r="F89" s="303" t="s">
        <v>1015</v>
      </c>
      <c r="G89" s="304"/>
      <c r="H89" s="280" t="s">
        <v>1033</v>
      </c>
      <c r="I89" s="280" t="s">
        <v>1011</v>
      </c>
      <c r="J89" s="280">
        <v>20</v>
      </c>
      <c r="K89" s="294"/>
    </row>
    <row r="90" s="1" customFormat="1" ht="15" customHeight="1">
      <c r="B90" s="305"/>
      <c r="C90" s="280" t="s">
        <v>1034</v>
      </c>
      <c r="D90" s="280"/>
      <c r="E90" s="280"/>
      <c r="F90" s="303" t="s">
        <v>1015</v>
      </c>
      <c r="G90" s="304"/>
      <c r="H90" s="280" t="s">
        <v>1035</v>
      </c>
      <c r="I90" s="280" t="s">
        <v>1011</v>
      </c>
      <c r="J90" s="280">
        <v>50</v>
      </c>
      <c r="K90" s="294"/>
    </row>
    <row r="91" s="1" customFormat="1" ht="15" customHeight="1">
      <c r="B91" s="305"/>
      <c r="C91" s="280" t="s">
        <v>1036</v>
      </c>
      <c r="D91" s="280"/>
      <c r="E91" s="280"/>
      <c r="F91" s="303" t="s">
        <v>1015</v>
      </c>
      <c r="G91" s="304"/>
      <c r="H91" s="280" t="s">
        <v>1036</v>
      </c>
      <c r="I91" s="280" t="s">
        <v>1011</v>
      </c>
      <c r="J91" s="280">
        <v>50</v>
      </c>
      <c r="K91" s="294"/>
    </row>
    <row r="92" s="1" customFormat="1" ht="15" customHeight="1">
      <c r="B92" s="305"/>
      <c r="C92" s="280" t="s">
        <v>1037</v>
      </c>
      <c r="D92" s="280"/>
      <c r="E92" s="280"/>
      <c r="F92" s="303" t="s">
        <v>1015</v>
      </c>
      <c r="G92" s="304"/>
      <c r="H92" s="280" t="s">
        <v>1038</v>
      </c>
      <c r="I92" s="280" t="s">
        <v>1011</v>
      </c>
      <c r="J92" s="280">
        <v>255</v>
      </c>
      <c r="K92" s="294"/>
    </row>
    <row r="93" s="1" customFormat="1" ht="15" customHeight="1">
      <c r="B93" s="305"/>
      <c r="C93" s="280" t="s">
        <v>1039</v>
      </c>
      <c r="D93" s="280"/>
      <c r="E93" s="280"/>
      <c r="F93" s="303" t="s">
        <v>1009</v>
      </c>
      <c r="G93" s="304"/>
      <c r="H93" s="280" t="s">
        <v>1040</v>
      </c>
      <c r="I93" s="280" t="s">
        <v>1041</v>
      </c>
      <c r="J93" s="280"/>
      <c r="K93" s="294"/>
    </row>
    <row r="94" s="1" customFormat="1" ht="15" customHeight="1">
      <c r="B94" s="305"/>
      <c r="C94" s="280" t="s">
        <v>1042</v>
      </c>
      <c r="D94" s="280"/>
      <c r="E94" s="280"/>
      <c r="F94" s="303" t="s">
        <v>1009</v>
      </c>
      <c r="G94" s="304"/>
      <c r="H94" s="280" t="s">
        <v>1043</v>
      </c>
      <c r="I94" s="280" t="s">
        <v>1044</v>
      </c>
      <c r="J94" s="280"/>
      <c r="K94" s="294"/>
    </row>
    <row r="95" s="1" customFormat="1" ht="15" customHeight="1">
      <c r="B95" s="305"/>
      <c r="C95" s="280" t="s">
        <v>1045</v>
      </c>
      <c r="D95" s="280"/>
      <c r="E95" s="280"/>
      <c r="F95" s="303" t="s">
        <v>1009</v>
      </c>
      <c r="G95" s="304"/>
      <c r="H95" s="280" t="s">
        <v>1045</v>
      </c>
      <c r="I95" s="280" t="s">
        <v>1044</v>
      </c>
      <c r="J95" s="280"/>
      <c r="K95" s="294"/>
    </row>
    <row r="96" s="1" customFormat="1" ht="15" customHeight="1">
      <c r="B96" s="305"/>
      <c r="C96" s="280" t="s">
        <v>37</v>
      </c>
      <c r="D96" s="280"/>
      <c r="E96" s="280"/>
      <c r="F96" s="303" t="s">
        <v>1009</v>
      </c>
      <c r="G96" s="304"/>
      <c r="H96" s="280" t="s">
        <v>1046</v>
      </c>
      <c r="I96" s="280" t="s">
        <v>1044</v>
      </c>
      <c r="J96" s="280"/>
      <c r="K96" s="294"/>
    </row>
    <row r="97" s="1" customFormat="1" ht="15" customHeight="1">
      <c r="B97" s="305"/>
      <c r="C97" s="280" t="s">
        <v>47</v>
      </c>
      <c r="D97" s="280"/>
      <c r="E97" s="280"/>
      <c r="F97" s="303" t="s">
        <v>1009</v>
      </c>
      <c r="G97" s="304"/>
      <c r="H97" s="280" t="s">
        <v>1047</v>
      </c>
      <c r="I97" s="280" t="s">
        <v>1044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1048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1003</v>
      </c>
      <c r="D103" s="295"/>
      <c r="E103" s="295"/>
      <c r="F103" s="295" t="s">
        <v>1004</v>
      </c>
      <c r="G103" s="296"/>
      <c r="H103" s="295" t="s">
        <v>53</v>
      </c>
      <c r="I103" s="295" t="s">
        <v>56</v>
      </c>
      <c r="J103" s="295" t="s">
        <v>1005</v>
      </c>
      <c r="K103" s="294"/>
    </row>
    <row r="104" s="1" customFormat="1" ht="17.25" customHeight="1">
      <c r="B104" s="292"/>
      <c r="C104" s="297" t="s">
        <v>1006</v>
      </c>
      <c r="D104" s="297"/>
      <c r="E104" s="297"/>
      <c r="F104" s="298" t="s">
        <v>1007</v>
      </c>
      <c r="G104" s="299"/>
      <c r="H104" s="297"/>
      <c r="I104" s="297"/>
      <c r="J104" s="297" t="s">
        <v>1008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52</v>
      </c>
      <c r="D106" s="302"/>
      <c r="E106" s="302"/>
      <c r="F106" s="303" t="s">
        <v>1009</v>
      </c>
      <c r="G106" s="280"/>
      <c r="H106" s="280" t="s">
        <v>1049</v>
      </c>
      <c r="I106" s="280" t="s">
        <v>1011</v>
      </c>
      <c r="J106" s="280">
        <v>20</v>
      </c>
      <c r="K106" s="294"/>
    </row>
    <row r="107" s="1" customFormat="1" ht="15" customHeight="1">
      <c r="B107" s="292"/>
      <c r="C107" s="280" t="s">
        <v>1012</v>
      </c>
      <c r="D107" s="280"/>
      <c r="E107" s="280"/>
      <c r="F107" s="303" t="s">
        <v>1009</v>
      </c>
      <c r="G107" s="280"/>
      <c r="H107" s="280" t="s">
        <v>1049</v>
      </c>
      <c r="I107" s="280" t="s">
        <v>1011</v>
      </c>
      <c r="J107" s="280">
        <v>120</v>
      </c>
      <c r="K107" s="294"/>
    </row>
    <row r="108" s="1" customFormat="1" ht="15" customHeight="1">
      <c r="B108" s="305"/>
      <c r="C108" s="280" t="s">
        <v>1014</v>
      </c>
      <c r="D108" s="280"/>
      <c r="E108" s="280"/>
      <c r="F108" s="303" t="s">
        <v>1015</v>
      </c>
      <c r="G108" s="280"/>
      <c r="H108" s="280" t="s">
        <v>1049</v>
      </c>
      <c r="I108" s="280" t="s">
        <v>1011</v>
      </c>
      <c r="J108" s="280">
        <v>50</v>
      </c>
      <c r="K108" s="294"/>
    </row>
    <row r="109" s="1" customFormat="1" ht="15" customHeight="1">
      <c r="B109" s="305"/>
      <c r="C109" s="280" t="s">
        <v>1017</v>
      </c>
      <c r="D109" s="280"/>
      <c r="E109" s="280"/>
      <c r="F109" s="303" t="s">
        <v>1009</v>
      </c>
      <c r="G109" s="280"/>
      <c r="H109" s="280" t="s">
        <v>1049</v>
      </c>
      <c r="I109" s="280" t="s">
        <v>1019</v>
      </c>
      <c r="J109" s="280"/>
      <c r="K109" s="294"/>
    </row>
    <row r="110" s="1" customFormat="1" ht="15" customHeight="1">
      <c r="B110" s="305"/>
      <c r="C110" s="280" t="s">
        <v>1028</v>
      </c>
      <c r="D110" s="280"/>
      <c r="E110" s="280"/>
      <c r="F110" s="303" t="s">
        <v>1015</v>
      </c>
      <c r="G110" s="280"/>
      <c r="H110" s="280" t="s">
        <v>1049</v>
      </c>
      <c r="I110" s="280" t="s">
        <v>1011</v>
      </c>
      <c r="J110" s="280">
        <v>50</v>
      </c>
      <c r="K110" s="294"/>
    </row>
    <row r="111" s="1" customFormat="1" ht="15" customHeight="1">
      <c r="B111" s="305"/>
      <c r="C111" s="280" t="s">
        <v>1036</v>
      </c>
      <c r="D111" s="280"/>
      <c r="E111" s="280"/>
      <c r="F111" s="303" t="s">
        <v>1015</v>
      </c>
      <c r="G111" s="280"/>
      <c r="H111" s="280" t="s">
        <v>1049</v>
      </c>
      <c r="I111" s="280" t="s">
        <v>1011</v>
      </c>
      <c r="J111" s="280">
        <v>50</v>
      </c>
      <c r="K111" s="294"/>
    </row>
    <row r="112" s="1" customFormat="1" ht="15" customHeight="1">
      <c r="B112" s="305"/>
      <c r="C112" s="280" t="s">
        <v>1034</v>
      </c>
      <c r="D112" s="280"/>
      <c r="E112" s="280"/>
      <c r="F112" s="303" t="s">
        <v>1015</v>
      </c>
      <c r="G112" s="280"/>
      <c r="H112" s="280" t="s">
        <v>1049</v>
      </c>
      <c r="I112" s="280" t="s">
        <v>1011</v>
      </c>
      <c r="J112" s="280">
        <v>50</v>
      </c>
      <c r="K112" s="294"/>
    </row>
    <row r="113" s="1" customFormat="1" ht="15" customHeight="1">
      <c r="B113" s="305"/>
      <c r="C113" s="280" t="s">
        <v>52</v>
      </c>
      <c r="D113" s="280"/>
      <c r="E113" s="280"/>
      <c r="F113" s="303" t="s">
        <v>1009</v>
      </c>
      <c r="G113" s="280"/>
      <c r="H113" s="280" t="s">
        <v>1050</v>
      </c>
      <c r="I113" s="280" t="s">
        <v>1011</v>
      </c>
      <c r="J113" s="280">
        <v>20</v>
      </c>
      <c r="K113" s="294"/>
    </row>
    <row r="114" s="1" customFormat="1" ht="15" customHeight="1">
      <c r="B114" s="305"/>
      <c r="C114" s="280" t="s">
        <v>1051</v>
      </c>
      <c r="D114" s="280"/>
      <c r="E114" s="280"/>
      <c r="F114" s="303" t="s">
        <v>1009</v>
      </c>
      <c r="G114" s="280"/>
      <c r="H114" s="280" t="s">
        <v>1052</v>
      </c>
      <c r="I114" s="280" t="s">
        <v>1011</v>
      </c>
      <c r="J114" s="280">
        <v>120</v>
      </c>
      <c r="K114" s="294"/>
    </row>
    <row r="115" s="1" customFormat="1" ht="15" customHeight="1">
      <c r="B115" s="305"/>
      <c r="C115" s="280" t="s">
        <v>37</v>
      </c>
      <c r="D115" s="280"/>
      <c r="E115" s="280"/>
      <c r="F115" s="303" t="s">
        <v>1009</v>
      </c>
      <c r="G115" s="280"/>
      <c r="H115" s="280" t="s">
        <v>1053</v>
      </c>
      <c r="I115" s="280" t="s">
        <v>1044</v>
      </c>
      <c r="J115" s="280"/>
      <c r="K115" s="294"/>
    </row>
    <row r="116" s="1" customFormat="1" ht="15" customHeight="1">
      <c r="B116" s="305"/>
      <c r="C116" s="280" t="s">
        <v>47</v>
      </c>
      <c r="D116" s="280"/>
      <c r="E116" s="280"/>
      <c r="F116" s="303" t="s">
        <v>1009</v>
      </c>
      <c r="G116" s="280"/>
      <c r="H116" s="280" t="s">
        <v>1054</v>
      </c>
      <c r="I116" s="280" t="s">
        <v>1044</v>
      </c>
      <c r="J116" s="280"/>
      <c r="K116" s="294"/>
    </row>
    <row r="117" s="1" customFormat="1" ht="15" customHeight="1">
      <c r="B117" s="305"/>
      <c r="C117" s="280" t="s">
        <v>56</v>
      </c>
      <c r="D117" s="280"/>
      <c r="E117" s="280"/>
      <c r="F117" s="303" t="s">
        <v>1009</v>
      </c>
      <c r="G117" s="280"/>
      <c r="H117" s="280" t="s">
        <v>1055</v>
      </c>
      <c r="I117" s="280" t="s">
        <v>1056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1057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1003</v>
      </c>
      <c r="D123" s="295"/>
      <c r="E123" s="295"/>
      <c r="F123" s="295" t="s">
        <v>1004</v>
      </c>
      <c r="G123" s="296"/>
      <c r="H123" s="295" t="s">
        <v>53</v>
      </c>
      <c r="I123" s="295" t="s">
        <v>56</v>
      </c>
      <c r="J123" s="295" t="s">
        <v>1005</v>
      </c>
      <c r="K123" s="324"/>
    </row>
    <row r="124" s="1" customFormat="1" ht="17.25" customHeight="1">
      <c r="B124" s="323"/>
      <c r="C124" s="297" t="s">
        <v>1006</v>
      </c>
      <c r="D124" s="297"/>
      <c r="E124" s="297"/>
      <c r="F124" s="298" t="s">
        <v>1007</v>
      </c>
      <c r="G124" s="299"/>
      <c r="H124" s="297"/>
      <c r="I124" s="297"/>
      <c r="J124" s="297" t="s">
        <v>1008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1012</v>
      </c>
      <c r="D126" s="302"/>
      <c r="E126" s="302"/>
      <c r="F126" s="303" t="s">
        <v>1009</v>
      </c>
      <c r="G126" s="280"/>
      <c r="H126" s="280" t="s">
        <v>1049</v>
      </c>
      <c r="I126" s="280" t="s">
        <v>1011</v>
      </c>
      <c r="J126" s="280">
        <v>120</v>
      </c>
      <c r="K126" s="328"/>
    </row>
    <row r="127" s="1" customFormat="1" ht="15" customHeight="1">
      <c r="B127" s="325"/>
      <c r="C127" s="280" t="s">
        <v>1058</v>
      </c>
      <c r="D127" s="280"/>
      <c r="E127" s="280"/>
      <c r="F127" s="303" t="s">
        <v>1009</v>
      </c>
      <c r="G127" s="280"/>
      <c r="H127" s="280" t="s">
        <v>1059</v>
      </c>
      <c r="I127" s="280" t="s">
        <v>1011</v>
      </c>
      <c r="J127" s="280" t="s">
        <v>1060</v>
      </c>
      <c r="K127" s="328"/>
    </row>
    <row r="128" s="1" customFormat="1" ht="15" customHeight="1">
      <c r="B128" s="325"/>
      <c r="C128" s="280" t="s">
        <v>957</v>
      </c>
      <c r="D128" s="280"/>
      <c r="E128" s="280"/>
      <c r="F128" s="303" t="s">
        <v>1009</v>
      </c>
      <c r="G128" s="280"/>
      <c r="H128" s="280" t="s">
        <v>1061</v>
      </c>
      <c r="I128" s="280" t="s">
        <v>1011</v>
      </c>
      <c r="J128" s="280" t="s">
        <v>1060</v>
      </c>
      <c r="K128" s="328"/>
    </row>
    <row r="129" s="1" customFormat="1" ht="15" customHeight="1">
      <c r="B129" s="325"/>
      <c r="C129" s="280" t="s">
        <v>1020</v>
      </c>
      <c r="D129" s="280"/>
      <c r="E129" s="280"/>
      <c r="F129" s="303" t="s">
        <v>1015</v>
      </c>
      <c r="G129" s="280"/>
      <c r="H129" s="280" t="s">
        <v>1021</v>
      </c>
      <c r="I129" s="280" t="s">
        <v>1011</v>
      </c>
      <c r="J129" s="280">
        <v>15</v>
      </c>
      <c r="K129" s="328"/>
    </row>
    <row r="130" s="1" customFormat="1" ht="15" customHeight="1">
      <c r="B130" s="325"/>
      <c r="C130" s="306" t="s">
        <v>1022</v>
      </c>
      <c r="D130" s="306"/>
      <c r="E130" s="306"/>
      <c r="F130" s="307" t="s">
        <v>1015</v>
      </c>
      <c r="G130" s="306"/>
      <c r="H130" s="306" t="s">
        <v>1023</v>
      </c>
      <c r="I130" s="306" t="s">
        <v>1011</v>
      </c>
      <c r="J130" s="306">
        <v>15</v>
      </c>
      <c r="K130" s="328"/>
    </row>
    <row r="131" s="1" customFormat="1" ht="15" customHeight="1">
      <c r="B131" s="325"/>
      <c r="C131" s="306" t="s">
        <v>1024</v>
      </c>
      <c r="D131" s="306"/>
      <c r="E131" s="306"/>
      <c r="F131" s="307" t="s">
        <v>1015</v>
      </c>
      <c r="G131" s="306"/>
      <c r="H131" s="306" t="s">
        <v>1025</v>
      </c>
      <c r="I131" s="306" t="s">
        <v>1011</v>
      </c>
      <c r="J131" s="306">
        <v>20</v>
      </c>
      <c r="K131" s="328"/>
    </row>
    <row r="132" s="1" customFormat="1" ht="15" customHeight="1">
      <c r="B132" s="325"/>
      <c r="C132" s="306" t="s">
        <v>1026</v>
      </c>
      <c r="D132" s="306"/>
      <c r="E132" s="306"/>
      <c r="F132" s="307" t="s">
        <v>1015</v>
      </c>
      <c r="G132" s="306"/>
      <c r="H132" s="306" t="s">
        <v>1027</v>
      </c>
      <c r="I132" s="306" t="s">
        <v>1011</v>
      </c>
      <c r="J132" s="306">
        <v>20</v>
      </c>
      <c r="K132" s="328"/>
    </row>
    <row r="133" s="1" customFormat="1" ht="15" customHeight="1">
      <c r="B133" s="325"/>
      <c r="C133" s="280" t="s">
        <v>1014</v>
      </c>
      <c r="D133" s="280"/>
      <c r="E133" s="280"/>
      <c r="F133" s="303" t="s">
        <v>1015</v>
      </c>
      <c r="G133" s="280"/>
      <c r="H133" s="280" t="s">
        <v>1049</v>
      </c>
      <c r="I133" s="280" t="s">
        <v>1011</v>
      </c>
      <c r="J133" s="280">
        <v>50</v>
      </c>
      <c r="K133" s="328"/>
    </row>
    <row r="134" s="1" customFormat="1" ht="15" customHeight="1">
      <c r="B134" s="325"/>
      <c r="C134" s="280" t="s">
        <v>1028</v>
      </c>
      <c r="D134" s="280"/>
      <c r="E134" s="280"/>
      <c r="F134" s="303" t="s">
        <v>1015</v>
      </c>
      <c r="G134" s="280"/>
      <c r="H134" s="280" t="s">
        <v>1049</v>
      </c>
      <c r="I134" s="280" t="s">
        <v>1011</v>
      </c>
      <c r="J134" s="280">
        <v>50</v>
      </c>
      <c r="K134" s="328"/>
    </row>
    <row r="135" s="1" customFormat="1" ht="15" customHeight="1">
      <c r="B135" s="325"/>
      <c r="C135" s="280" t="s">
        <v>1034</v>
      </c>
      <c r="D135" s="280"/>
      <c r="E135" s="280"/>
      <c r="F135" s="303" t="s">
        <v>1015</v>
      </c>
      <c r="G135" s="280"/>
      <c r="H135" s="280" t="s">
        <v>1049</v>
      </c>
      <c r="I135" s="280" t="s">
        <v>1011</v>
      </c>
      <c r="J135" s="280">
        <v>50</v>
      </c>
      <c r="K135" s="328"/>
    </row>
    <row r="136" s="1" customFormat="1" ht="15" customHeight="1">
      <c r="B136" s="325"/>
      <c r="C136" s="280" t="s">
        <v>1036</v>
      </c>
      <c r="D136" s="280"/>
      <c r="E136" s="280"/>
      <c r="F136" s="303" t="s">
        <v>1015</v>
      </c>
      <c r="G136" s="280"/>
      <c r="H136" s="280" t="s">
        <v>1049</v>
      </c>
      <c r="I136" s="280" t="s">
        <v>1011</v>
      </c>
      <c r="J136" s="280">
        <v>50</v>
      </c>
      <c r="K136" s="328"/>
    </row>
    <row r="137" s="1" customFormat="1" ht="15" customHeight="1">
      <c r="B137" s="325"/>
      <c r="C137" s="280" t="s">
        <v>1037</v>
      </c>
      <c r="D137" s="280"/>
      <c r="E137" s="280"/>
      <c r="F137" s="303" t="s">
        <v>1015</v>
      </c>
      <c r="G137" s="280"/>
      <c r="H137" s="280" t="s">
        <v>1062</v>
      </c>
      <c r="I137" s="280" t="s">
        <v>1011</v>
      </c>
      <c r="J137" s="280">
        <v>255</v>
      </c>
      <c r="K137" s="328"/>
    </row>
    <row r="138" s="1" customFormat="1" ht="15" customHeight="1">
      <c r="B138" s="325"/>
      <c r="C138" s="280" t="s">
        <v>1039</v>
      </c>
      <c r="D138" s="280"/>
      <c r="E138" s="280"/>
      <c r="F138" s="303" t="s">
        <v>1009</v>
      </c>
      <c r="G138" s="280"/>
      <c r="H138" s="280" t="s">
        <v>1063</v>
      </c>
      <c r="I138" s="280" t="s">
        <v>1041</v>
      </c>
      <c r="J138" s="280"/>
      <c r="K138" s="328"/>
    </row>
    <row r="139" s="1" customFormat="1" ht="15" customHeight="1">
      <c r="B139" s="325"/>
      <c r="C139" s="280" t="s">
        <v>1042</v>
      </c>
      <c r="D139" s="280"/>
      <c r="E139" s="280"/>
      <c r="F139" s="303" t="s">
        <v>1009</v>
      </c>
      <c r="G139" s="280"/>
      <c r="H139" s="280" t="s">
        <v>1064</v>
      </c>
      <c r="I139" s="280" t="s">
        <v>1044</v>
      </c>
      <c r="J139" s="280"/>
      <c r="K139" s="328"/>
    </row>
    <row r="140" s="1" customFormat="1" ht="15" customHeight="1">
      <c r="B140" s="325"/>
      <c r="C140" s="280" t="s">
        <v>1045</v>
      </c>
      <c r="D140" s="280"/>
      <c r="E140" s="280"/>
      <c r="F140" s="303" t="s">
        <v>1009</v>
      </c>
      <c r="G140" s="280"/>
      <c r="H140" s="280" t="s">
        <v>1045</v>
      </c>
      <c r="I140" s="280" t="s">
        <v>1044</v>
      </c>
      <c r="J140" s="280"/>
      <c r="K140" s="328"/>
    </row>
    <row r="141" s="1" customFormat="1" ht="15" customHeight="1">
      <c r="B141" s="325"/>
      <c r="C141" s="280" t="s">
        <v>37</v>
      </c>
      <c r="D141" s="280"/>
      <c r="E141" s="280"/>
      <c r="F141" s="303" t="s">
        <v>1009</v>
      </c>
      <c r="G141" s="280"/>
      <c r="H141" s="280" t="s">
        <v>1065</v>
      </c>
      <c r="I141" s="280" t="s">
        <v>1044</v>
      </c>
      <c r="J141" s="280"/>
      <c r="K141" s="328"/>
    </row>
    <row r="142" s="1" customFormat="1" ht="15" customHeight="1">
      <c r="B142" s="325"/>
      <c r="C142" s="280" t="s">
        <v>1066</v>
      </c>
      <c r="D142" s="280"/>
      <c r="E142" s="280"/>
      <c r="F142" s="303" t="s">
        <v>1009</v>
      </c>
      <c r="G142" s="280"/>
      <c r="H142" s="280" t="s">
        <v>1067</v>
      </c>
      <c r="I142" s="280" t="s">
        <v>1044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1068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1003</v>
      </c>
      <c r="D148" s="295"/>
      <c r="E148" s="295"/>
      <c r="F148" s="295" t="s">
        <v>1004</v>
      </c>
      <c r="G148" s="296"/>
      <c r="H148" s="295" t="s">
        <v>53</v>
      </c>
      <c r="I148" s="295" t="s">
        <v>56</v>
      </c>
      <c r="J148" s="295" t="s">
        <v>1005</v>
      </c>
      <c r="K148" s="294"/>
    </row>
    <row r="149" s="1" customFormat="1" ht="17.25" customHeight="1">
      <c r="B149" s="292"/>
      <c r="C149" s="297" t="s">
        <v>1006</v>
      </c>
      <c r="D149" s="297"/>
      <c r="E149" s="297"/>
      <c r="F149" s="298" t="s">
        <v>1007</v>
      </c>
      <c r="G149" s="299"/>
      <c r="H149" s="297"/>
      <c r="I149" s="297"/>
      <c r="J149" s="297" t="s">
        <v>1008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1012</v>
      </c>
      <c r="D151" s="280"/>
      <c r="E151" s="280"/>
      <c r="F151" s="333" t="s">
        <v>1009</v>
      </c>
      <c r="G151" s="280"/>
      <c r="H151" s="332" t="s">
        <v>1049</v>
      </c>
      <c r="I151" s="332" t="s">
        <v>1011</v>
      </c>
      <c r="J151" s="332">
        <v>120</v>
      </c>
      <c r="K151" s="328"/>
    </row>
    <row r="152" s="1" customFormat="1" ht="15" customHeight="1">
      <c r="B152" s="305"/>
      <c r="C152" s="332" t="s">
        <v>1058</v>
      </c>
      <c r="D152" s="280"/>
      <c r="E152" s="280"/>
      <c r="F152" s="333" t="s">
        <v>1009</v>
      </c>
      <c r="G152" s="280"/>
      <c r="H152" s="332" t="s">
        <v>1069</v>
      </c>
      <c r="I152" s="332" t="s">
        <v>1011</v>
      </c>
      <c r="J152" s="332" t="s">
        <v>1060</v>
      </c>
      <c r="K152" s="328"/>
    </row>
    <row r="153" s="1" customFormat="1" ht="15" customHeight="1">
      <c r="B153" s="305"/>
      <c r="C153" s="332" t="s">
        <v>957</v>
      </c>
      <c r="D153" s="280"/>
      <c r="E153" s="280"/>
      <c r="F153" s="333" t="s">
        <v>1009</v>
      </c>
      <c r="G153" s="280"/>
      <c r="H153" s="332" t="s">
        <v>1070</v>
      </c>
      <c r="I153" s="332" t="s">
        <v>1011</v>
      </c>
      <c r="J153" s="332" t="s">
        <v>1060</v>
      </c>
      <c r="K153" s="328"/>
    </row>
    <row r="154" s="1" customFormat="1" ht="15" customHeight="1">
      <c r="B154" s="305"/>
      <c r="C154" s="332" t="s">
        <v>1014</v>
      </c>
      <c r="D154" s="280"/>
      <c r="E154" s="280"/>
      <c r="F154" s="333" t="s">
        <v>1015</v>
      </c>
      <c r="G154" s="280"/>
      <c r="H154" s="332" t="s">
        <v>1049</v>
      </c>
      <c r="I154" s="332" t="s">
        <v>1011</v>
      </c>
      <c r="J154" s="332">
        <v>50</v>
      </c>
      <c r="K154" s="328"/>
    </row>
    <row r="155" s="1" customFormat="1" ht="15" customHeight="1">
      <c r="B155" s="305"/>
      <c r="C155" s="332" t="s">
        <v>1017</v>
      </c>
      <c r="D155" s="280"/>
      <c r="E155" s="280"/>
      <c r="F155" s="333" t="s">
        <v>1009</v>
      </c>
      <c r="G155" s="280"/>
      <c r="H155" s="332" t="s">
        <v>1049</v>
      </c>
      <c r="I155" s="332" t="s">
        <v>1019</v>
      </c>
      <c r="J155" s="332"/>
      <c r="K155" s="328"/>
    </row>
    <row r="156" s="1" customFormat="1" ht="15" customHeight="1">
      <c r="B156" s="305"/>
      <c r="C156" s="332" t="s">
        <v>1028</v>
      </c>
      <c r="D156" s="280"/>
      <c r="E156" s="280"/>
      <c r="F156" s="333" t="s">
        <v>1015</v>
      </c>
      <c r="G156" s="280"/>
      <c r="H156" s="332" t="s">
        <v>1049</v>
      </c>
      <c r="I156" s="332" t="s">
        <v>1011</v>
      </c>
      <c r="J156" s="332">
        <v>50</v>
      </c>
      <c r="K156" s="328"/>
    </row>
    <row r="157" s="1" customFormat="1" ht="15" customHeight="1">
      <c r="B157" s="305"/>
      <c r="C157" s="332" t="s">
        <v>1036</v>
      </c>
      <c r="D157" s="280"/>
      <c r="E157" s="280"/>
      <c r="F157" s="333" t="s">
        <v>1015</v>
      </c>
      <c r="G157" s="280"/>
      <c r="H157" s="332" t="s">
        <v>1049</v>
      </c>
      <c r="I157" s="332" t="s">
        <v>1011</v>
      </c>
      <c r="J157" s="332">
        <v>50</v>
      </c>
      <c r="K157" s="328"/>
    </row>
    <row r="158" s="1" customFormat="1" ht="15" customHeight="1">
      <c r="B158" s="305"/>
      <c r="C158" s="332" t="s">
        <v>1034</v>
      </c>
      <c r="D158" s="280"/>
      <c r="E158" s="280"/>
      <c r="F158" s="333" t="s">
        <v>1015</v>
      </c>
      <c r="G158" s="280"/>
      <c r="H158" s="332" t="s">
        <v>1049</v>
      </c>
      <c r="I158" s="332" t="s">
        <v>1011</v>
      </c>
      <c r="J158" s="332">
        <v>50</v>
      </c>
      <c r="K158" s="328"/>
    </row>
    <row r="159" s="1" customFormat="1" ht="15" customHeight="1">
      <c r="B159" s="305"/>
      <c r="C159" s="332" t="s">
        <v>104</v>
      </c>
      <c r="D159" s="280"/>
      <c r="E159" s="280"/>
      <c r="F159" s="333" t="s">
        <v>1009</v>
      </c>
      <c r="G159" s="280"/>
      <c r="H159" s="332" t="s">
        <v>1071</v>
      </c>
      <c r="I159" s="332" t="s">
        <v>1011</v>
      </c>
      <c r="J159" s="332" t="s">
        <v>1072</v>
      </c>
      <c r="K159" s="328"/>
    </row>
    <row r="160" s="1" customFormat="1" ht="15" customHeight="1">
      <c r="B160" s="305"/>
      <c r="C160" s="332" t="s">
        <v>1073</v>
      </c>
      <c r="D160" s="280"/>
      <c r="E160" s="280"/>
      <c r="F160" s="333" t="s">
        <v>1009</v>
      </c>
      <c r="G160" s="280"/>
      <c r="H160" s="332" t="s">
        <v>1074</v>
      </c>
      <c r="I160" s="332" t="s">
        <v>1044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1075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1003</v>
      </c>
      <c r="D166" s="295"/>
      <c r="E166" s="295"/>
      <c r="F166" s="295" t="s">
        <v>1004</v>
      </c>
      <c r="G166" s="337"/>
      <c r="H166" s="338" t="s">
        <v>53</v>
      </c>
      <c r="I166" s="338" t="s">
        <v>56</v>
      </c>
      <c r="J166" s="295" t="s">
        <v>1005</v>
      </c>
      <c r="K166" s="272"/>
    </row>
    <row r="167" s="1" customFormat="1" ht="17.25" customHeight="1">
      <c r="B167" s="273"/>
      <c r="C167" s="297" t="s">
        <v>1006</v>
      </c>
      <c r="D167" s="297"/>
      <c r="E167" s="297"/>
      <c r="F167" s="298" t="s">
        <v>1007</v>
      </c>
      <c r="G167" s="339"/>
      <c r="H167" s="340"/>
      <c r="I167" s="340"/>
      <c r="J167" s="297" t="s">
        <v>1008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1012</v>
      </c>
      <c r="D169" s="280"/>
      <c r="E169" s="280"/>
      <c r="F169" s="303" t="s">
        <v>1009</v>
      </c>
      <c r="G169" s="280"/>
      <c r="H169" s="280" t="s">
        <v>1049</v>
      </c>
      <c r="I169" s="280" t="s">
        <v>1011</v>
      </c>
      <c r="J169" s="280">
        <v>120</v>
      </c>
      <c r="K169" s="328"/>
    </row>
    <row r="170" s="1" customFormat="1" ht="15" customHeight="1">
      <c r="B170" s="305"/>
      <c r="C170" s="280" t="s">
        <v>1058</v>
      </c>
      <c r="D170" s="280"/>
      <c r="E170" s="280"/>
      <c r="F170" s="303" t="s">
        <v>1009</v>
      </c>
      <c r="G170" s="280"/>
      <c r="H170" s="280" t="s">
        <v>1059</v>
      </c>
      <c r="I170" s="280" t="s">
        <v>1011</v>
      </c>
      <c r="J170" s="280" t="s">
        <v>1060</v>
      </c>
      <c r="K170" s="328"/>
    </row>
    <row r="171" s="1" customFormat="1" ht="15" customHeight="1">
      <c r="B171" s="305"/>
      <c r="C171" s="280" t="s">
        <v>957</v>
      </c>
      <c r="D171" s="280"/>
      <c r="E171" s="280"/>
      <c r="F171" s="303" t="s">
        <v>1009</v>
      </c>
      <c r="G171" s="280"/>
      <c r="H171" s="280" t="s">
        <v>1076</v>
      </c>
      <c r="I171" s="280" t="s">
        <v>1011</v>
      </c>
      <c r="J171" s="280" t="s">
        <v>1060</v>
      </c>
      <c r="K171" s="328"/>
    </row>
    <row r="172" s="1" customFormat="1" ht="15" customHeight="1">
      <c r="B172" s="305"/>
      <c r="C172" s="280" t="s">
        <v>1014</v>
      </c>
      <c r="D172" s="280"/>
      <c r="E172" s="280"/>
      <c r="F172" s="303" t="s">
        <v>1015</v>
      </c>
      <c r="G172" s="280"/>
      <c r="H172" s="280" t="s">
        <v>1076</v>
      </c>
      <c r="I172" s="280" t="s">
        <v>1011</v>
      </c>
      <c r="J172" s="280">
        <v>50</v>
      </c>
      <c r="K172" s="328"/>
    </row>
    <row r="173" s="1" customFormat="1" ht="15" customHeight="1">
      <c r="B173" s="305"/>
      <c r="C173" s="280" t="s">
        <v>1017</v>
      </c>
      <c r="D173" s="280"/>
      <c r="E173" s="280"/>
      <c r="F173" s="303" t="s">
        <v>1009</v>
      </c>
      <c r="G173" s="280"/>
      <c r="H173" s="280" t="s">
        <v>1076</v>
      </c>
      <c r="I173" s="280" t="s">
        <v>1019</v>
      </c>
      <c r="J173" s="280"/>
      <c r="K173" s="328"/>
    </row>
    <row r="174" s="1" customFormat="1" ht="15" customHeight="1">
      <c r="B174" s="305"/>
      <c r="C174" s="280" t="s">
        <v>1028</v>
      </c>
      <c r="D174" s="280"/>
      <c r="E174" s="280"/>
      <c r="F174" s="303" t="s">
        <v>1015</v>
      </c>
      <c r="G174" s="280"/>
      <c r="H174" s="280" t="s">
        <v>1076</v>
      </c>
      <c r="I174" s="280" t="s">
        <v>1011</v>
      </c>
      <c r="J174" s="280">
        <v>50</v>
      </c>
      <c r="K174" s="328"/>
    </row>
    <row r="175" s="1" customFormat="1" ht="15" customHeight="1">
      <c r="B175" s="305"/>
      <c r="C175" s="280" t="s">
        <v>1036</v>
      </c>
      <c r="D175" s="280"/>
      <c r="E175" s="280"/>
      <c r="F175" s="303" t="s">
        <v>1015</v>
      </c>
      <c r="G175" s="280"/>
      <c r="H175" s="280" t="s">
        <v>1076</v>
      </c>
      <c r="I175" s="280" t="s">
        <v>1011</v>
      </c>
      <c r="J175" s="280">
        <v>50</v>
      </c>
      <c r="K175" s="328"/>
    </row>
    <row r="176" s="1" customFormat="1" ht="15" customHeight="1">
      <c r="B176" s="305"/>
      <c r="C176" s="280" t="s">
        <v>1034</v>
      </c>
      <c r="D176" s="280"/>
      <c r="E176" s="280"/>
      <c r="F176" s="303" t="s">
        <v>1015</v>
      </c>
      <c r="G176" s="280"/>
      <c r="H176" s="280" t="s">
        <v>1076</v>
      </c>
      <c r="I176" s="280" t="s">
        <v>1011</v>
      </c>
      <c r="J176" s="280">
        <v>50</v>
      </c>
      <c r="K176" s="328"/>
    </row>
    <row r="177" s="1" customFormat="1" ht="15" customHeight="1">
      <c r="B177" s="305"/>
      <c r="C177" s="280" t="s">
        <v>116</v>
      </c>
      <c r="D177" s="280"/>
      <c r="E177" s="280"/>
      <c r="F177" s="303" t="s">
        <v>1009</v>
      </c>
      <c r="G177" s="280"/>
      <c r="H177" s="280" t="s">
        <v>1077</v>
      </c>
      <c r="I177" s="280" t="s">
        <v>1078</v>
      </c>
      <c r="J177" s="280"/>
      <c r="K177" s="328"/>
    </row>
    <row r="178" s="1" customFormat="1" ht="15" customHeight="1">
      <c r="B178" s="305"/>
      <c r="C178" s="280" t="s">
        <v>56</v>
      </c>
      <c r="D178" s="280"/>
      <c r="E178" s="280"/>
      <c r="F178" s="303" t="s">
        <v>1009</v>
      </c>
      <c r="G178" s="280"/>
      <c r="H178" s="280" t="s">
        <v>1079</v>
      </c>
      <c r="I178" s="280" t="s">
        <v>1080</v>
      </c>
      <c r="J178" s="280">
        <v>1</v>
      </c>
      <c r="K178" s="328"/>
    </row>
    <row r="179" s="1" customFormat="1" ht="15" customHeight="1">
      <c r="B179" s="305"/>
      <c r="C179" s="280" t="s">
        <v>52</v>
      </c>
      <c r="D179" s="280"/>
      <c r="E179" s="280"/>
      <c r="F179" s="303" t="s">
        <v>1009</v>
      </c>
      <c r="G179" s="280"/>
      <c r="H179" s="280" t="s">
        <v>1081</v>
      </c>
      <c r="I179" s="280" t="s">
        <v>1011</v>
      </c>
      <c r="J179" s="280">
        <v>20</v>
      </c>
      <c r="K179" s="328"/>
    </row>
    <row r="180" s="1" customFormat="1" ht="15" customHeight="1">
      <c r="B180" s="305"/>
      <c r="C180" s="280" t="s">
        <v>53</v>
      </c>
      <c r="D180" s="280"/>
      <c r="E180" s="280"/>
      <c r="F180" s="303" t="s">
        <v>1009</v>
      </c>
      <c r="G180" s="280"/>
      <c r="H180" s="280" t="s">
        <v>1082</v>
      </c>
      <c r="I180" s="280" t="s">
        <v>1011</v>
      </c>
      <c r="J180" s="280">
        <v>255</v>
      </c>
      <c r="K180" s="328"/>
    </row>
    <row r="181" s="1" customFormat="1" ht="15" customHeight="1">
      <c r="B181" s="305"/>
      <c r="C181" s="280" t="s">
        <v>117</v>
      </c>
      <c r="D181" s="280"/>
      <c r="E181" s="280"/>
      <c r="F181" s="303" t="s">
        <v>1009</v>
      </c>
      <c r="G181" s="280"/>
      <c r="H181" s="280" t="s">
        <v>973</v>
      </c>
      <c r="I181" s="280" t="s">
        <v>1011</v>
      </c>
      <c r="J181" s="280">
        <v>10</v>
      </c>
      <c r="K181" s="328"/>
    </row>
    <row r="182" s="1" customFormat="1" ht="15" customHeight="1">
      <c r="B182" s="305"/>
      <c r="C182" s="280" t="s">
        <v>118</v>
      </c>
      <c r="D182" s="280"/>
      <c r="E182" s="280"/>
      <c r="F182" s="303" t="s">
        <v>1009</v>
      </c>
      <c r="G182" s="280"/>
      <c r="H182" s="280" t="s">
        <v>1083</v>
      </c>
      <c r="I182" s="280" t="s">
        <v>1044</v>
      </c>
      <c r="J182" s="280"/>
      <c r="K182" s="328"/>
    </row>
    <row r="183" s="1" customFormat="1" ht="15" customHeight="1">
      <c r="B183" s="305"/>
      <c r="C183" s="280" t="s">
        <v>1084</v>
      </c>
      <c r="D183" s="280"/>
      <c r="E183" s="280"/>
      <c r="F183" s="303" t="s">
        <v>1009</v>
      </c>
      <c r="G183" s="280"/>
      <c r="H183" s="280" t="s">
        <v>1085</v>
      </c>
      <c r="I183" s="280" t="s">
        <v>1044</v>
      </c>
      <c r="J183" s="280"/>
      <c r="K183" s="328"/>
    </row>
    <row r="184" s="1" customFormat="1" ht="15" customHeight="1">
      <c r="B184" s="305"/>
      <c r="C184" s="280" t="s">
        <v>1073</v>
      </c>
      <c r="D184" s="280"/>
      <c r="E184" s="280"/>
      <c r="F184" s="303" t="s">
        <v>1009</v>
      </c>
      <c r="G184" s="280"/>
      <c r="H184" s="280" t="s">
        <v>1086</v>
      </c>
      <c r="I184" s="280" t="s">
        <v>1044</v>
      </c>
      <c r="J184" s="280"/>
      <c r="K184" s="328"/>
    </row>
    <row r="185" s="1" customFormat="1" ht="15" customHeight="1">
      <c r="B185" s="305"/>
      <c r="C185" s="280" t="s">
        <v>120</v>
      </c>
      <c r="D185" s="280"/>
      <c r="E185" s="280"/>
      <c r="F185" s="303" t="s">
        <v>1015</v>
      </c>
      <c r="G185" s="280"/>
      <c r="H185" s="280" t="s">
        <v>1087</v>
      </c>
      <c r="I185" s="280" t="s">
        <v>1011</v>
      </c>
      <c r="J185" s="280">
        <v>50</v>
      </c>
      <c r="K185" s="328"/>
    </row>
    <row r="186" s="1" customFormat="1" ht="15" customHeight="1">
      <c r="B186" s="305"/>
      <c r="C186" s="280" t="s">
        <v>1088</v>
      </c>
      <c r="D186" s="280"/>
      <c r="E186" s="280"/>
      <c r="F186" s="303" t="s">
        <v>1015</v>
      </c>
      <c r="G186" s="280"/>
      <c r="H186" s="280" t="s">
        <v>1089</v>
      </c>
      <c r="I186" s="280" t="s">
        <v>1090</v>
      </c>
      <c r="J186" s="280"/>
      <c r="K186" s="328"/>
    </row>
    <row r="187" s="1" customFormat="1" ht="15" customHeight="1">
      <c r="B187" s="305"/>
      <c r="C187" s="280" t="s">
        <v>1091</v>
      </c>
      <c r="D187" s="280"/>
      <c r="E187" s="280"/>
      <c r="F187" s="303" t="s">
        <v>1015</v>
      </c>
      <c r="G187" s="280"/>
      <c r="H187" s="280" t="s">
        <v>1092</v>
      </c>
      <c r="I187" s="280" t="s">
        <v>1090</v>
      </c>
      <c r="J187" s="280"/>
      <c r="K187" s="328"/>
    </row>
    <row r="188" s="1" customFormat="1" ht="15" customHeight="1">
      <c r="B188" s="305"/>
      <c r="C188" s="280" t="s">
        <v>1093</v>
      </c>
      <c r="D188" s="280"/>
      <c r="E188" s="280"/>
      <c r="F188" s="303" t="s">
        <v>1015</v>
      </c>
      <c r="G188" s="280"/>
      <c r="H188" s="280" t="s">
        <v>1094</v>
      </c>
      <c r="I188" s="280" t="s">
        <v>1090</v>
      </c>
      <c r="J188" s="280"/>
      <c r="K188" s="328"/>
    </row>
    <row r="189" s="1" customFormat="1" ht="15" customHeight="1">
      <c r="B189" s="305"/>
      <c r="C189" s="341" t="s">
        <v>1095</v>
      </c>
      <c r="D189" s="280"/>
      <c r="E189" s="280"/>
      <c r="F189" s="303" t="s">
        <v>1015</v>
      </c>
      <c r="G189" s="280"/>
      <c r="H189" s="280" t="s">
        <v>1096</v>
      </c>
      <c r="I189" s="280" t="s">
        <v>1097</v>
      </c>
      <c r="J189" s="342" t="s">
        <v>1098</v>
      </c>
      <c r="K189" s="328"/>
    </row>
    <row r="190" s="1" customFormat="1" ht="15" customHeight="1">
      <c r="B190" s="305"/>
      <c r="C190" s="341" t="s">
        <v>41</v>
      </c>
      <c r="D190" s="280"/>
      <c r="E190" s="280"/>
      <c r="F190" s="303" t="s">
        <v>1009</v>
      </c>
      <c r="G190" s="280"/>
      <c r="H190" s="277" t="s">
        <v>1099</v>
      </c>
      <c r="I190" s="280" t="s">
        <v>1100</v>
      </c>
      <c r="J190" s="280"/>
      <c r="K190" s="328"/>
    </row>
    <row r="191" s="1" customFormat="1" ht="15" customHeight="1">
      <c r="B191" s="305"/>
      <c r="C191" s="341" t="s">
        <v>1101</v>
      </c>
      <c r="D191" s="280"/>
      <c r="E191" s="280"/>
      <c r="F191" s="303" t="s">
        <v>1009</v>
      </c>
      <c r="G191" s="280"/>
      <c r="H191" s="280" t="s">
        <v>1102</v>
      </c>
      <c r="I191" s="280" t="s">
        <v>1044</v>
      </c>
      <c r="J191" s="280"/>
      <c r="K191" s="328"/>
    </row>
    <row r="192" s="1" customFormat="1" ht="15" customHeight="1">
      <c r="B192" s="305"/>
      <c r="C192" s="341" t="s">
        <v>1103</v>
      </c>
      <c r="D192" s="280"/>
      <c r="E192" s="280"/>
      <c r="F192" s="303" t="s">
        <v>1009</v>
      </c>
      <c r="G192" s="280"/>
      <c r="H192" s="280" t="s">
        <v>1104</v>
      </c>
      <c r="I192" s="280" t="s">
        <v>1044</v>
      </c>
      <c r="J192" s="280"/>
      <c r="K192" s="328"/>
    </row>
    <row r="193" s="1" customFormat="1" ht="15" customHeight="1">
      <c r="B193" s="305"/>
      <c r="C193" s="341" t="s">
        <v>1105</v>
      </c>
      <c r="D193" s="280"/>
      <c r="E193" s="280"/>
      <c r="F193" s="303" t="s">
        <v>1015</v>
      </c>
      <c r="G193" s="280"/>
      <c r="H193" s="280" t="s">
        <v>1106</v>
      </c>
      <c r="I193" s="280" t="s">
        <v>1044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1107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1108</v>
      </c>
      <c r="D200" s="344"/>
      <c r="E200" s="344"/>
      <c r="F200" s="344" t="s">
        <v>1109</v>
      </c>
      <c r="G200" s="345"/>
      <c r="H200" s="344" t="s">
        <v>1110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1100</v>
      </c>
      <c r="D202" s="280"/>
      <c r="E202" s="280"/>
      <c r="F202" s="303" t="s">
        <v>42</v>
      </c>
      <c r="G202" s="280"/>
      <c r="H202" s="280" t="s">
        <v>1111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43</v>
      </c>
      <c r="G203" s="280"/>
      <c r="H203" s="280" t="s">
        <v>1112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46</v>
      </c>
      <c r="G204" s="280"/>
      <c r="H204" s="280" t="s">
        <v>1113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44</v>
      </c>
      <c r="G205" s="280"/>
      <c r="H205" s="280" t="s">
        <v>1114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45</v>
      </c>
      <c r="G206" s="280"/>
      <c r="H206" s="280" t="s">
        <v>1115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1056</v>
      </c>
      <c r="D208" s="280"/>
      <c r="E208" s="280"/>
      <c r="F208" s="303" t="s">
        <v>78</v>
      </c>
      <c r="G208" s="280"/>
      <c r="H208" s="280" t="s">
        <v>1116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951</v>
      </c>
      <c r="G209" s="280"/>
      <c r="H209" s="280" t="s">
        <v>952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949</v>
      </c>
      <c r="G210" s="280"/>
      <c r="H210" s="280" t="s">
        <v>1117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953</v>
      </c>
      <c r="G211" s="341"/>
      <c r="H211" s="332" t="s">
        <v>954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955</v>
      </c>
      <c r="G212" s="341"/>
      <c r="H212" s="332" t="s">
        <v>1118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1080</v>
      </c>
      <c r="D214" s="280"/>
      <c r="E214" s="280"/>
      <c r="F214" s="303">
        <v>1</v>
      </c>
      <c r="G214" s="341"/>
      <c r="H214" s="332" t="s">
        <v>1119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1120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1121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1122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Štefan Bolvári</dc:creator>
  <cp:lastModifiedBy>Štefan Bolvári</cp:lastModifiedBy>
  <dcterms:created xsi:type="dcterms:W3CDTF">2021-04-09T08:11:25Z</dcterms:created>
  <dcterms:modified xsi:type="dcterms:W3CDTF">2021-04-09T08:11:44Z</dcterms:modified>
</cp:coreProperties>
</file>